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activeTab="1"/>
  </bookViews>
  <sheets>
    <sheet name="Start Up Costs " sheetId="10" r:id="rId1"/>
    <sheet name="Income Statement Year 1 " sheetId="1" r:id="rId2"/>
    <sheet name="Cash Flow Year 1 " sheetId="4" r:id="rId3"/>
    <sheet name="Balance Sheet Year 1 " sheetId="7" r:id="rId4"/>
    <sheet name="Income Statement Year 2 " sheetId="2" r:id="rId5"/>
    <sheet name="Cash Flow Year 2" sheetId="5" r:id="rId6"/>
    <sheet name="Balance Sheet Year 2 " sheetId="8" r:id="rId7"/>
    <sheet name="Income Statement Year 3" sheetId="3" r:id="rId8"/>
    <sheet name="Cash Flow Year 3" sheetId="6" r:id="rId9"/>
    <sheet name="Balance Sheet Year 3" sheetId="9" r:id="rId10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E3" i="6"/>
  <c r="F3" i="6"/>
  <c r="G3" i="6"/>
  <c r="H3" i="6"/>
  <c r="I3" i="6"/>
  <c r="J3" i="6"/>
  <c r="K3" i="6"/>
  <c r="L3" i="6"/>
  <c r="M3" i="6"/>
  <c r="C3" i="6"/>
  <c r="D3" i="5"/>
  <c r="E3" i="5"/>
  <c r="F3" i="5"/>
  <c r="G3" i="5"/>
  <c r="H3" i="5"/>
  <c r="I3" i="5"/>
  <c r="J3" i="5"/>
  <c r="K3" i="5"/>
  <c r="L3" i="5"/>
  <c r="M3" i="5"/>
  <c r="C3" i="5"/>
  <c r="K16" i="10" l="1"/>
  <c r="E16" i="10"/>
  <c r="D4" i="9"/>
  <c r="D3" i="9"/>
  <c r="B5" i="9"/>
  <c r="N14" i="6"/>
  <c r="B3" i="9"/>
  <c r="B7" i="9"/>
  <c r="D4" i="8"/>
  <c r="D3" i="8"/>
  <c r="B3" i="8"/>
  <c r="N11" i="2"/>
  <c r="N14" i="5"/>
  <c r="B5" i="8" s="1"/>
  <c r="B7" i="8"/>
  <c r="N14" i="4"/>
  <c r="B5" i="7"/>
  <c r="N6" i="4"/>
  <c r="B13" i="8" l="1"/>
  <c r="D11" i="8" s="1"/>
  <c r="D13" i="8" s="1"/>
  <c r="B13" i="9"/>
  <c r="D6" i="9"/>
  <c r="D9" i="9"/>
  <c r="D6" i="8"/>
  <c r="D9" i="8" s="1"/>
  <c r="N13" i="1"/>
  <c r="D9" i="7"/>
  <c r="D11" i="9" l="1"/>
  <c r="D13" i="9" s="1"/>
  <c r="D6" i="7"/>
  <c r="D4" i="7"/>
  <c r="D3" i="7"/>
  <c r="B7" i="7"/>
  <c r="B3" i="7"/>
  <c r="B15" i="10"/>
  <c r="B12" i="10"/>
  <c r="B21" i="6" a="1"/>
  <c r="B21" i="6" s="1"/>
  <c r="B20" i="6" a="1"/>
  <c r="B20" i="6" s="1"/>
  <c r="B14" i="6" a="1"/>
  <c r="B14" i="6" s="1"/>
  <c r="B6" i="6" a="1"/>
  <c r="B6" i="6" s="1"/>
  <c r="B3" i="6"/>
  <c r="M23" i="6"/>
  <c r="K16" i="6"/>
  <c r="J16" i="6"/>
  <c r="G16" i="6"/>
  <c r="F16" i="6"/>
  <c r="C16" i="6"/>
  <c r="M16" i="6"/>
  <c r="K9" i="6"/>
  <c r="K28" i="6" s="1"/>
  <c r="B21" i="5" a="1"/>
  <c r="B21" i="5" s="1"/>
  <c r="B20" i="5" a="1"/>
  <c r="B20" i="5" s="1"/>
  <c r="B14" i="5" a="1"/>
  <c r="B14" i="5" s="1"/>
  <c r="B6" i="5" a="1"/>
  <c r="B6" i="5" s="1"/>
  <c r="M23" i="5"/>
  <c r="K16" i="5"/>
  <c r="J16" i="5"/>
  <c r="G16" i="5"/>
  <c r="F16" i="5"/>
  <c r="C16" i="5"/>
  <c r="M16" i="5"/>
  <c r="H9" i="5"/>
  <c r="H28" i="5" s="1"/>
  <c r="K9" i="5"/>
  <c r="K28" i="5" s="1"/>
  <c r="B21" i="4" a="1"/>
  <c r="B21" i="4" s="1"/>
  <c r="B20" i="4" a="1"/>
  <c r="B20" i="4" s="1"/>
  <c r="B14" i="4" a="1"/>
  <c r="B14" i="4" s="1"/>
  <c r="B16" i="4" s="1"/>
  <c r="B6" i="4" a="1"/>
  <c r="B6" i="4" s="1"/>
  <c r="B9" i="4" s="1"/>
  <c r="B28" i="4" s="1"/>
  <c r="M24" i="3"/>
  <c r="L24" i="3"/>
  <c r="K24" i="3"/>
  <c r="J24" i="3"/>
  <c r="I24" i="3"/>
  <c r="H24" i="3"/>
  <c r="G24" i="3"/>
  <c r="F24" i="3"/>
  <c r="E24" i="3"/>
  <c r="D24" i="3"/>
  <c r="C24" i="3"/>
  <c r="B24" i="3"/>
  <c r="N24" i="3" s="1"/>
  <c r="N20" i="3"/>
  <c r="N19" i="3"/>
  <c r="N10" i="3"/>
  <c r="M9" i="3"/>
  <c r="L9" i="3"/>
  <c r="K9" i="3"/>
  <c r="J9" i="3"/>
  <c r="I9" i="3"/>
  <c r="H9" i="3"/>
  <c r="G9" i="3"/>
  <c r="F9" i="3"/>
  <c r="E9" i="3"/>
  <c r="D9" i="3"/>
  <c r="C9" i="3"/>
  <c r="B9" i="3"/>
  <c r="N8" i="3"/>
  <c r="M7" i="3"/>
  <c r="L7" i="3"/>
  <c r="K7" i="3"/>
  <c r="J7" i="3"/>
  <c r="J11" i="3" s="1"/>
  <c r="I7" i="3"/>
  <c r="H7" i="3"/>
  <c r="G7" i="3"/>
  <c r="F7" i="3"/>
  <c r="F11" i="3" s="1"/>
  <c r="E7" i="3"/>
  <c r="D7" i="3"/>
  <c r="C7" i="3"/>
  <c r="B7" i="3"/>
  <c r="B11" i="3" s="1"/>
  <c r="N6" i="3"/>
  <c r="M5" i="3"/>
  <c r="L5" i="3"/>
  <c r="L11" i="3" s="1"/>
  <c r="K5" i="3"/>
  <c r="K11" i="3" s="1"/>
  <c r="J5" i="3"/>
  <c r="I5" i="3"/>
  <c r="H5" i="3"/>
  <c r="H11" i="3" s="1"/>
  <c r="G5" i="3"/>
  <c r="G11" i="3" s="1"/>
  <c r="F5" i="3"/>
  <c r="E5" i="3"/>
  <c r="D5" i="3"/>
  <c r="D11" i="3" s="1"/>
  <c r="C5" i="3"/>
  <c r="C11" i="3" s="1"/>
  <c r="B5" i="3"/>
  <c r="M24" i="2"/>
  <c r="L24" i="2"/>
  <c r="K24" i="2"/>
  <c r="J24" i="2"/>
  <c r="I24" i="2"/>
  <c r="H24" i="2"/>
  <c r="G24" i="2"/>
  <c r="F24" i="2"/>
  <c r="E24" i="2"/>
  <c r="D24" i="2"/>
  <c r="C24" i="2"/>
  <c r="B24" i="2"/>
  <c r="N24" i="2" s="1"/>
  <c r="N20" i="2"/>
  <c r="N19" i="2"/>
  <c r="M9" i="2"/>
  <c r="L9" i="2"/>
  <c r="K9" i="2"/>
  <c r="J9" i="2"/>
  <c r="I9" i="2"/>
  <c r="H9" i="2"/>
  <c r="G9" i="2"/>
  <c r="F9" i="2"/>
  <c r="E9" i="2"/>
  <c r="D9" i="2"/>
  <c r="C9" i="2"/>
  <c r="B9" i="2"/>
  <c r="M7" i="2"/>
  <c r="L7" i="2"/>
  <c r="K7" i="2"/>
  <c r="J7" i="2"/>
  <c r="I7" i="2"/>
  <c r="H7" i="2"/>
  <c r="H11" i="2" s="1"/>
  <c r="G7" i="2"/>
  <c r="F7" i="2"/>
  <c r="E7" i="2"/>
  <c r="D7" i="2"/>
  <c r="C7" i="2"/>
  <c r="B7" i="2"/>
  <c r="M5" i="2"/>
  <c r="M11" i="2" s="1"/>
  <c r="L5" i="2"/>
  <c r="K5" i="2"/>
  <c r="J5" i="2"/>
  <c r="I5" i="2"/>
  <c r="I11" i="2" s="1"/>
  <c r="H5" i="2"/>
  <c r="G5" i="2"/>
  <c r="F5" i="2"/>
  <c r="E5" i="2"/>
  <c r="E11" i="2" s="1"/>
  <c r="D5" i="2"/>
  <c r="C5" i="2"/>
  <c r="B5" i="2"/>
  <c r="N6" i="1"/>
  <c r="N8" i="1"/>
  <c r="N10" i="1"/>
  <c r="N11" i="1"/>
  <c r="N18" i="1"/>
  <c r="N19" i="1"/>
  <c r="N23" i="1"/>
  <c r="N25" i="1"/>
  <c r="N27" i="1"/>
  <c r="N4" i="1"/>
  <c r="M27" i="1"/>
  <c r="C27" i="1"/>
  <c r="D27" i="1"/>
  <c r="E27" i="1"/>
  <c r="F27" i="1"/>
  <c r="G27" i="1"/>
  <c r="H27" i="1"/>
  <c r="I27" i="1"/>
  <c r="J27" i="1"/>
  <c r="K27" i="1"/>
  <c r="L27" i="1"/>
  <c r="B27" i="1"/>
  <c r="C25" i="1"/>
  <c r="D25" i="1"/>
  <c r="E25" i="1"/>
  <c r="F25" i="1"/>
  <c r="G25" i="1"/>
  <c r="H25" i="1"/>
  <c r="I25" i="1"/>
  <c r="J25" i="1"/>
  <c r="K25" i="1"/>
  <c r="L25" i="1"/>
  <c r="M25" i="1"/>
  <c r="B25" i="1"/>
  <c r="C23" i="1"/>
  <c r="D23" i="1"/>
  <c r="E23" i="1"/>
  <c r="F23" i="1"/>
  <c r="G23" i="1"/>
  <c r="H23" i="1"/>
  <c r="I23" i="1"/>
  <c r="J23" i="1"/>
  <c r="K23" i="1"/>
  <c r="L23" i="1"/>
  <c r="M23" i="1"/>
  <c r="B23" i="1"/>
  <c r="C13" i="1"/>
  <c r="D13" i="1"/>
  <c r="E13" i="1"/>
  <c r="F13" i="1"/>
  <c r="G13" i="1"/>
  <c r="H13" i="1"/>
  <c r="I13" i="1"/>
  <c r="J13" i="1"/>
  <c r="K13" i="1"/>
  <c r="L13" i="1"/>
  <c r="M13" i="1"/>
  <c r="B13" i="1"/>
  <c r="C11" i="1"/>
  <c r="D11" i="1"/>
  <c r="E11" i="1"/>
  <c r="F11" i="1"/>
  <c r="G11" i="1"/>
  <c r="H11" i="1"/>
  <c r="I11" i="1"/>
  <c r="J11" i="1"/>
  <c r="K11" i="1"/>
  <c r="L11" i="1"/>
  <c r="M11" i="1"/>
  <c r="B11" i="1"/>
  <c r="C10" i="1"/>
  <c r="D10" i="1"/>
  <c r="E10" i="1"/>
  <c r="F10" i="1"/>
  <c r="G10" i="1"/>
  <c r="H10" i="1"/>
  <c r="I10" i="1"/>
  <c r="J10" i="1"/>
  <c r="K10" i="1"/>
  <c r="L10" i="1"/>
  <c r="M10" i="1"/>
  <c r="B10" i="1"/>
  <c r="C8" i="1"/>
  <c r="D8" i="1"/>
  <c r="E8" i="1"/>
  <c r="F8" i="1"/>
  <c r="G8" i="1"/>
  <c r="H8" i="1"/>
  <c r="I8" i="1"/>
  <c r="J8" i="1"/>
  <c r="K8" i="1"/>
  <c r="L8" i="1"/>
  <c r="M8" i="1"/>
  <c r="C6" i="1"/>
  <c r="D6" i="1"/>
  <c r="E6" i="1"/>
  <c r="F6" i="1"/>
  <c r="G6" i="1"/>
  <c r="H6" i="1"/>
  <c r="I6" i="1"/>
  <c r="J6" i="1"/>
  <c r="K6" i="1"/>
  <c r="L6" i="1"/>
  <c r="M6" i="1"/>
  <c r="C4" i="1"/>
  <c r="D4" i="1"/>
  <c r="E4" i="1"/>
  <c r="F4" i="1"/>
  <c r="G4" i="1"/>
  <c r="H4" i="1"/>
  <c r="I4" i="1"/>
  <c r="J4" i="1"/>
  <c r="K4" i="1"/>
  <c r="L4" i="1"/>
  <c r="M4" i="1"/>
  <c r="B8" i="1"/>
  <c r="B6" i="1"/>
  <c r="B4" i="1"/>
  <c r="C9" i="4"/>
  <c r="C28" i="4" s="1"/>
  <c r="D9" i="4"/>
  <c r="E9" i="4"/>
  <c r="E28" i="4" s="1"/>
  <c r="F9" i="4"/>
  <c r="G9" i="4"/>
  <c r="H9" i="4"/>
  <c r="I9" i="4"/>
  <c r="I28" i="4" s="1"/>
  <c r="J9" i="4"/>
  <c r="K9" i="4"/>
  <c r="K28" i="4" s="1"/>
  <c r="L9" i="4"/>
  <c r="M9" i="4"/>
  <c r="M28" i="4" s="1"/>
  <c r="D29" i="4"/>
  <c r="E29" i="4"/>
  <c r="F29" i="4"/>
  <c r="F31" i="4" s="1"/>
  <c r="F33" i="4" s="1"/>
  <c r="G3" i="4" s="1"/>
  <c r="H29" i="4"/>
  <c r="H31" i="4" s="1"/>
  <c r="H33" i="4" s="1"/>
  <c r="I3" i="4" s="1"/>
  <c r="I29" i="4"/>
  <c r="J29" i="4"/>
  <c r="L29" i="4"/>
  <c r="M29" i="4"/>
  <c r="D28" i="4"/>
  <c r="D31" i="4" s="1"/>
  <c r="D33" i="4" s="1"/>
  <c r="E3" i="4" s="1"/>
  <c r="F28" i="4"/>
  <c r="G28" i="4"/>
  <c r="H28" i="4"/>
  <c r="J28" i="4"/>
  <c r="J31" i="4" s="1"/>
  <c r="J33" i="4" s="1"/>
  <c r="K3" i="4" s="1"/>
  <c r="L28" i="4"/>
  <c r="D26" i="4"/>
  <c r="E26" i="4"/>
  <c r="F26" i="4"/>
  <c r="G26" i="4"/>
  <c r="G29" i="4" s="1"/>
  <c r="H26" i="4"/>
  <c r="I26" i="4"/>
  <c r="J26" i="4"/>
  <c r="K26" i="4"/>
  <c r="K29" i="4" s="1"/>
  <c r="L26" i="4"/>
  <c r="M26" i="4"/>
  <c r="C23" i="4"/>
  <c r="C26" i="4" s="1"/>
  <c r="C29" i="4" s="1"/>
  <c r="D23" i="4"/>
  <c r="E23" i="4"/>
  <c r="F23" i="4"/>
  <c r="G23" i="4"/>
  <c r="H23" i="4"/>
  <c r="I23" i="4"/>
  <c r="J23" i="4"/>
  <c r="K23" i="4"/>
  <c r="L23" i="4"/>
  <c r="M23" i="4"/>
  <c r="C16" i="4"/>
  <c r="D16" i="4"/>
  <c r="E16" i="4"/>
  <c r="F16" i="4"/>
  <c r="G16" i="4"/>
  <c r="H16" i="4"/>
  <c r="I16" i="4"/>
  <c r="J16" i="4"/>
  <c r="K16" i="4"/>
  <c r="L16" i="4"/>
  <c r="M16" i="4"/>
  <c r="B13" i="7" l="1"/>
  <c r="D11" i="7" s="1"/>
  <c r="M26" i="6"/>
  <c r="M29" i="6" s="1"/>
  <c r="D9" i="6"/>
  <c r="D28" i="6" s="1"/>
  <c r="H9" i="6"/>
  <c r="H28" i="6" s="1"/>
  <c r="L9" i="6"/>
  <c r="L28" i="6" s="1"/>
  <c r="F23" i="6"/>
  <c r="F26" i="6" s="1"/>
  <c r="F29" i="6" s="1"/>
  <c r="B9" i="6"/>
  <c r="E9" i="6"/>
  <c r="E28" i="6" s="1"/>
  <c r="M9" i="6"/>
  <c r="M28" i="6" s="1"/>
  <c r="M31" i="6" s="1"/>
  <c r="M33" i="6" s="1"/>
  <c r="C23" i="6"/>
  <c r="C26" i="6" s="1"/>
  <c r="C29" i="6" s="1"/>
  <c r="K23" i="6"/>
  <c r="K26" i="6" s="1"/>
  <c r="K29" i="6" s="1"/>
  <c r="K31" i="6" s="1"/>
  <c r="K33" i="6" s="1"/>
  <c r="F9" i="6"/>
  <c r="F28" i="6" s="1"/>
  <c r="J9" i="6"/>
  <c r="J28" i="6" s="1"/>
  <c r="D16" i="6"/>
  <c r="H16" i="6"/>
  <c r="L16" i="6"/>
  <c r="D23" i="6"/>
  <c r="H23" i="6"/>
  <c r="L23" i="6"/>
  <c r="J23" i="6"/>
  <c r="J26" i="6" s="1"/>
  <c r="J29" i="6" s="1"/>
  <c r="I9" i="6"/>
  <c r="I28" i="6" s="1"/>
  <c r="B23" i="6"/>
  <c r="G23" i="6"/>
  <c r="G26" i="6" s="1"/>
  <c r="G29" i="6" s="1"/>
  <c r="C9" i="6"/>
  <c r="C28" i="6" s="1"/>
  <c r="G9" i="6"/>
  <c r="G28" i="6" s="1"/>
  <c r="B16" i="6"/>
  <c r="B26" i="6" s="1"/>
  <c r="B29" i="6" s="1"/>
  <c r="E16" i="6"/>
  <c r="I16" i="6"/>
  <c r="E23" i="6"/>
  <c r="I23" i="6"/>
  <c r="M26" i="5"/>
  <c r="M29" i="5" s="1"/>
  <c r="D9" i="5"/>
  <c r="D28" i="5" s="1"/>
  <c r="F23" i="5"/>
  <c r="F26" i="5" s="1"/>
  <c r="F29" i="5" s="1"/>
  <c r="B9" i="5"/>
  <c r="M9" i="5"/>
  <c r="M28" i="5" s="1"/>
  <c r="M31" i="5" s="1"/>
  <c r="M33" i="5" s="1"/>
  <c r="B23" i="5"/>
  <c r="K23" i="5"/>
  <c r="K26" i="5" s="1"/>
  <c r="K29" i="5" s="1"/>
  <c r="K31" i="5" s="1"/>
  <c r="K33" i="5" s="1"/>
  <c r="D16" i="5"/>
  <c r="H16" i="5"/>
  <c r="L16" i="5"/>
  <c r="L9" i="5"/>
  <c r="L28" i="5" s="1"/>
  <c r="J23" i="5"/>
  <c r="J26" i="5" s="1"/>
  <c r="J29" i="5" s="1"/>
  <c r="E9" i="5"/>
  <c r="E28" i="5" s="1"/>
  <c r="I9" i="5"/>
  <c r="I28" i="5" s="1"/>
  <c r="C23" i="5"/>
  <c r="C26" i="5" s="1"/>
  <c r="C29" i="5" s="1"/>
  <c r="G23" i="5"/>
  <c r="G26" i="5" s="1"/>
  <c r="G29" i="5" s="1"/>
  <c r="F9" i="5"/>
  <c r="F28" i="5" s="1"/>
  <c r="J9" i="5"/>
  <c r="J28" i="5" s="1"/>
  <c r="D23" i="5"/>
  <c r="H23" i="5"/>
  <c r="L23" i="5"/>
  <c r="C9" i="5"/>
  <c r="C28" i="5" s="1"/>
  <c r="G9" i="5"/>
  <c r="G28" i="5" s="1"/>
  <c r="B16" i="5"/>
  <c r="E16" i="5"/>
  <c r="I16" i="5"/>
  <c r="E23" i="5"/>
  <c r="I23" i="5"/>
  <c r="B23" i="4"/>
  <c r="K31" i="4"/>
  <c r="K33" i="4" s="1"/>
  <c r="L3" i="4" s="1"/>
  <c r="G31" i="4"/>
  <c r="G33" i="4" s="1"/>
  <c r="H3" i="4" s="1"/>
  <c r="M31" i="4"/>
  <c r="M33" i="4" s="1"/>
  <c r="B3" i="5" s="1"/>
  <c r="I31" i="4"/>
  <c r="I33" i="4" s="1"/>
  <c r="J3" i="4" s="1"/>
  <c r="E31" i="4"/>
  <c r="E33" i="4" s="1"/>
  <c r="F3" i="4" s="1"/>
  <c r="C31" i="4"/>
  <c r="C33" i="4" s="1"/>
  <c r="D3" i="4" s="1"/>
  <c r="L31" i="4"/>
  <c r="L33" i="4" s="1"/>
  <c r="M3" i="4" s="1"/>
  <c r="M11" i="3"/>
  <c r="I11" i="3"/>
  <c r="E11" i="3"/>
  <c r="N9" i="3"/>
  <c r="N5" i="3"/>
  <c r="N9" i="2"/>
  <c r="G11" i="2"/>
  <c r="C11" i="2"/>
  <c r="K11" i="2"/>
  <c r="K12" i="2" s="1"/>
  <c r="K14" i="2" s="1"/>
  <c r="K26" i="2" s="1"/>
  <c r="K28" i="2" s="1"/>
  <c r="J11" i="2"/>
  <c r="J12" i="2" s="1"/>
  <c r="J14" i="2" s="1"/>
  <c r="J26" i="2" s="1"/>
  <c r="J28" i="2" s="1"/>
  <c r="F11" i="2"/>
  <c r="F12" i="2" s="1"/>
  <c r="N7" i="2"/>
  <c r="L11" i="2"/>
  <c r="L12" i="2" s="1"/>
  <c r="L14" i="2" s="1"/>
  <c r="L26" i="2" s="1"/>
  <c r="L28" i="2" s="1"/>
  <c r="D11" i="2"/>
  <c r="D12" i="2" s="1"/>
  <c r="D14" i="2" s="1"/>
  <c r="D26" i="2" s="1"/>
  <c r="D28" i="2" s="1"/>
  <c r="N5" i="2"/>
  <c r="G12" i="3"/>
  <c r="G14" i="3" s="1"/>
  <c r="G26" i="3" s="1"/>
  <c r="G28" i="3" s="1"/>
  <c r="H12" i="3"/>
  <c r="H14" i="3"/>
  <c r="H26" i="3" s="1"/>
  <c r="H28" i="3" s="1"/>
  <c r="L12" i="3"/>
  <c r="L14" i="3" s="1"/>
  <c r="L26" i="3" s="1"/>
  <c r="L28" i="3" s="1"/>
  <c r="C12" i="3"/>
  <c r="C14" i="3" s="1"/>
  <c r="C26" i="3" s="1"/>
  <c r="C28" i="3" s="1"/>
  <c r="B12" i="3"/>
  <c r="B14" i="3" s="1"/>
  <c r="N11" i="3"/>
  <c r="J12" i="3"/>
  <c r="J14" i="3" s="1"/>
  <c r="J26" i="3" s="1"/>
  <c r="J28" i="3" s="1"/>
  <c r="D12" i="3"/>
  <c r="D14" i="3" s="1"/>
  <c r="D26" i="3" s="1"/>
  <c r="D28" i="3" s="1"/>
  <c r="M12" i="3"/>
  <c r="M14" i="3" s="1"/>
  <c r="M26" i="3" s="1"/>
  <c r="M28" i="3" s="1"/>
  <c r="K12" i="3"/>
  <c r="K14" i="3" s="1"/>
  <c r="K26" i="3" s="1"/>
  <c r="K28" i="3" s="1"/>
  <c r="F12" i="3"/>
  <c r="F14" i="3" s="1"/>
  <c r="F26" i="3" s="1"/>
  <c r="F28" i="3" s="1"/>
  <c r="E12" i="3"/>
  <c r="E14" i="3" s="1"/>
  <c r="E26" i="3" s="1"/>
  <c r="E28" i="3" s="1"/>
  <c r="I12" i="3"/>
  <c r="I14" i="3" s="1"/>
  <c r="I26" i="3" s="1"/>
  <c r="I28" i="3" s="1"/>
  <c r="N7" i="3"/>
  <c r="C12" i="2"/>
  <c r="C14" i="2" s="1"/>
  <c r="C26" i="2" s="1"/>
  <c r="C28" i="2" s="1"/>
  <c r="G12" i="2"/>
  <c r="G14" i="2" s="1"/>
  <c r="G26" i="2" s="1"/>
  <c r="G28" i="2" s="1"/>
  <c r="I12" i="2"/>
  <c r="I14" i="2" s="1"/>
  <c r="I26" i="2" s="1"/>
  <c r="I28" i="2" s="1"/>
  <c r="M12" i="2"/>
  <c r="M14" i="2" s="1"/>
  <c r="M26" i="2" s="1"/>
  <c r="M28" i="2" s="1"/>
  <c r="H12" i="2"/>
  <c r="H14" i="2" s="1"/>
  <c r="H26" i="2" s="1"/>
  <c r="H28" i="2" s="1"/>
  <c r="E12" i="2"/>
  <c r="E14" i="2" s="1"/>
  <c r="E26" i="2" s="1"/>
  <c r="E28" i="2" s="1"/>
  <c r="B11" i="2"/>
  <c r="B26" i="4"/>
  <c r="B29" i="4" s="1"/>
  <c r="B31" i="4" s="1"/>
  <c r="B11" i="4"/>
  <c r="E26" i="6" l="1"/>
  <c r="E29" i="6" s="1"/>
  <c r="E31" i="6" s="1"/>
  <c r="E33" i="6" s="1"/>
  <c r="H26" i="6"/>
  <c r="H29" i="6" s="1"/>
  <c r="I26" i="6"/>
  <c r="I29" i="6" s="1"/>
  <c r="I31" i="6" s="1"/>
  <c r="I33" i="6" s="1"/>
  <c r="C31" i="6"/>
  <c r="C33" i="6" s="1"/>
  <c r="L26" i="6"/>
  <c r="L29" i="6" s="1"/>
  <c r="L31" i="6" s="1"/>
  <c r="L33" i="6" s="1"/>
  <c r="H31" i="6"/>
  <c r="H33" i="6" s="1"/>
  <c r="B28" i="6"/>
  <c r="B31" i="6" s="1"/>
  <c r="B11" i="6"/>
  <c r="D26" i="6"/>
  <c r="D29" i="6" s="1"/>
  <c r="D31" i="6" s="1"/>
  <c r="D33" i="6" s="1"/>
  <c r="F31" i="6"/>
  <c r="F33" i="6" s="1"/>
  <c r="G31" i="6"/>
  <c r="G33" i="6" s="1"/>
  <c r="J31" i="6"/>
  <c r="J33" i="6" s="1"/>
  <c r="E26" i="5"/>
  <c r="E29" i="5" s="1"/>
  <c r="D26" i="5"/>
  <c r="D29" i="5" s="1"/>
  <c r="I26" i="5"/>
  <c r="I29" i="5" s="1"/>
  <c r="I31" i="5" s="1"/>
  <c r="I33" i="5" s="1"/>
  <c r="L26" i="5"/>
  <c r="L29" i="5" s="1"/>
  <c r="L31" i="5" s="1"/>
  <c r="L33" i="5" s="1"/>
  <c r="H26" i="5"/>
  <c r="H29" i="5" s="1"/>
  <c r="H31" i="5" s="1"/>
  <c r="H33" i="5" s="1"/>
  <c r="D31" i="5"/>
  <c r="D33" i="5" s="1"/>
  <c r="C31" i="5"/>
  <c r="C33" i="5" s="1"/>
  <c r="J31" i="5"/>
  <c r="J33" i="5" s="1"/>
  <c r="F31" i="5"/>
  <c r="F33" i="5" s="1"/>
  <c r="E31" i="5"/>
  <c r="E33" i="5" s="1"/>
  <c r="B26" i="5"/>
  <c r="B29" i="5" s="1"/>
  <c r="B11" i="5"/>
  <c r="B28" i="5"/>
  <c r="G31" i="5"/>
  <c r="G33" i="5" s="1"/>
  <c r="B33" i="4"/>
  <c r="C3" i="4" s="1"/>
  <c r="C11" i="4" s="1"/>
  <c r="F14" i="2"/>
  <c r="F26" i="2" s="1"/>
  <c r="F28" i="2" s="1"/>
  <c r="N12" i="3"/>
  <c r="B26" i="3"/>
  <c r="N14" i="3"/>
  <c r="B12" i="2"/>
  <c r="N12" i="2" s="1"/>
  <c r="B33" i="6" l="1"/>
  <c r="B31" i="5"/>
  <c r="B33" i="5" s="1"/>
  <c r="B28" i="3"/>
  <c r="N28" i="3" s="1"/>
  <c r="N26" i="3"/>
  <c r="B14" i="2"/>
  <c r="D11" i="4"/>
  <c r="C11" i="6" l="1"/>
  <c r="C11" i="5"/>
  <c r="B26" i="2"/>
  <c r="N14" i="2"/>
  <c r="E11" i="4"/>
  <c r="D11" i="6" l="1"/>
  <c r="B28" i="2"/>
  <c r="N28" i="2" s="1"/>
  <c r="N26" i="2"/>
  <c r="F11" i="4"/>
  <c r="D11" i="5" l="1"/>
  <c r="E11" i="6"/>
  <c r="E11" i="5"/>
  <c r="G11" i="4"/>
  <c r="F11" i="6" l="1"/>
  <c r="F11" i="5"/>
  <c r="H11" i="4"/>
  <c r="G11" i="6" l="1"/>
  <c r="G11" i="5"/>
  <c r="I11" i="4"/>
  <c r="H11" i="6" l="1"/>
  <c r="H11" i="5"/>
  <c r="J11" i="4"/>
  <c r="I11" i="6" l="1"/>
  <c r="I11" i="5"/>
  <c r="K11" i="4"/>
  <c r="J11" i="6" l="1"/>
  <c r="J11" i="5"/>
  <c r="L11" i="4"/>
  <c r="M11" i="4"/>
  <c r="K11" i="6" l="1"/>
  <c r="K11" i="5"/>
  <c r="M11" i="6" l="1"/>
  <c r="L11" i="6"/>
  <c r="M11" i="5"/>
  <c r="L11" i="5"/>
  <c r="M21" i="6"/>
  <c r="L21" i="6"/>
  <c r="K21" i="6"/>
  <c r="J21" i="6"/>
  <c r="I21" i="6"/>
  <c r="H21" i="6"/>
  <c r="G21" i="6"/>
  <c r="F21" i="6"/>
  <c r="E21" i="6"/>
  <c r="D21" i="6"/>
  <c r="C21" i="6"/>
  <c r="M20" i="6"/>
  <c r="L20" i="6"/>
  <c r="K20" i="6"/>
  <c r="J20" i="6"/>
  <c r="I20" i="6"/>
  <c r="H20" i="6"/>
  <c r="G20" i="6"/>
  <c r="F20" i="6"/>
  <c r="E20" i="6"/>
  <c r="D20" i="6"/>
  <c r="C20" i="6"/>
  <c r="M14" i="6"/>
  <c r="L14" i="6"/>
  <c r="K14" i="6"/>
  <c r="J14" i="6"/>
  <c r="I14" i="6"/>
  <c r="H14" i="6"/>
  <c r="G14" i="6"/>
  <c r="F14" i="6"/>
  <c r="E14" i="6"/>
  <c r="D14" i="6"/>
  <c r="C14" i="6"/>
  <c r="M6" i="6"/>
  <c r="L6" i="6"/>
  <c r="K6" i="6"/>
  <c r="J6" i="6"/>
  <c r="I6" i="6"/>
  <c r="H6" i="6"/>
  <c r="G6" i="6"/>
  <c r="F6" i="6"/>
  <c r="E6" i="6"/>
  <c r="D6" i="6"/>
  <c r="C6" i="6"/>
  <c r="M21" i="5"/>
  <c r="L21" i="5"/>
  <c r="K21" i="5"/>
  <c r="J21" i="5"/>
  <c r="I21" i="5"/>
  <c r="H21" i="5"/>
  <c r="G21" i="5"/>
  <c r="F21" i="5"/>
  <c r="E21" i="5"/>
  <c r="D21" i="5"/>
  <c r="C21" i="5"/>
  <c r="M20" i="5"/>
  <c r="L20" i="5"/>
  <c r="K20" i="5"/>
  <c r="J20" i="5"/>
  <c r="I20" i="5"/>
  <c r="H20" i="5"/>
  <c r="G20" i="5"/>
  <c r="F20" i="5"/>
  <c r="E20" i="5"/>
  <c r="D20" i="5"/>
  <c r="C20" i="5"/>
  <c r="M14" i="5"/>
  <c r="L14" i="5"/>
  <c r="K14" i="5"/>
  <c r="J14" i="5"/>
  <c r="I14" i="5"/>
  <c r="H14" i="5"/>
  <c r="G14" i="5"/>
  <c r="F14" i="5"/>
  <c r="E14" i="5"/>
  <c r="D14" i="5"/>
  <c r="C14" i="5"/>
  <c r="M6" i="5"/>
  <c r="L6" i="5"/>
  <c r="K6" i="5"/>
  <c r="J6" i="5"/>
  <c r="I6" i="5"/>
  <c r="H6" i="5"/>
  <c r="G6" i="5"/>
  <c r="F6" i="5"/>
  <c r="E6" i="5"/>
  <c r="D6" i="5"/>
  <c r="C6" i="5"/>
  <c r="M21" i="4"/>
  <c r="L21" i="4"/>
  <c r="K21" i="4"/>
  <c r="J21" i="4"/>
  <c r="I21" i="4"/>
  <c r="H21" i="4"/>
  <c r="G21" i="4"/>
  <c r="F21" i="4"/>
  <c r="E21" i="4"/>
  <c r="D21" i="4"/>
  <c r="C21" i="4"/>
  <c r="M20" i="4"/>
  <c r="L20" i="4"/>
  <c r="K20" i="4"/>
  <c r="J20" i="4"/>
  <c r="I20" i="4"/>
  <c r="H20" i="4"/>
  <c r="G20" i="4"/>
  <c r="F20" i="4"/>
  <c r="E20" i="4"/>
  <c r="D20" i="4"/>
  <c r="C20" i="4"/>
  <c r="M14" i="4"/>
  <c r="L14" i="4"/>
  <c r="K14" i="4"/>
  <c r="J14" i="4"/>
  <c r="I14" i="4"/>
  <c r="H14" i="4"/>
  <c r="G14" i="4"/>
  <c r="F14" i="4"/>
  <c r="E14" i="4"/>
  <c r="D14" i="4"/>
  <c r="C14" i="4"/>
  <c r="M6" i="4"/>
  <c r="L6" i="4"/>
  <c r="K6" i="4"/>
  <c r="J6" i="4"/>
  <c r="I6" i="4"/>
  <c r="H6" i="4"/>
  <c r="G6" i="4"/>
  <c r="F6" i="4"/>
  <c r="E6" i="4"/>
  <c r="D6" i="4"/>
  <c r="C6" i="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<sst xmlns="http://schemas.openxmlformats.org/spreadsheetml/2006/main" count="400" uniqueCount="116">
  <si>
    <t xml:space="preserve">Income Statement Year 1 </t>
  </si>
  <si>
    <t>Income Statement Year 2</t>
  </si>
  <si>
    <t>Income Statement Year 3</t>
  </si>
  <si>
    <t xml:space="preserve">Cash Flow Year 1 </t>
  </si>
  <si>
    <t>Cash Flow Year 2</t>
  </si>
  <si>
    <t>Cash Flow Year 3</t>
  </si>
  <si>
    <t xml:space="preserve">Balance Sheet Year 1 </t>
  </si>
  <si>
    <t>Balance Sheet Year 2</t>
  </si>
  <si>
    <t>Balance Sheet Year 3</t>
  </si>
  <si>
    <t xml:space="preserve">Revenue </t>
  </si>
  <si>
    <t xml:space="preserve">Month 1 </t>
  </si>
  <si>
    <t xml:space="preserve">Month 2 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</si>
  <si>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</si>
  <si>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</si>
  <si>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</si>
  <si>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</si>
  <si>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</si>
  <si>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</si>
  <si>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</si>
  <si>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</si>
  <si>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</si>
  <si>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</si>
  <si>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 xml:space="preserve">Annual Total </t>
  </si>
  <si>
    <t xml:space="preserve">Start Up Costs </t>
  </si>
  <si>
    <t xml:space="preserve">Cost </t>
  </si>
  <si>
    <t xml:space="preserve">Item Description </t>
  </si>
  <si>
    <t xml:space="preserve">Owner Contributions </t>
  </si>
  <si>
    <t xml:space="preserve">Equipment </t>
  </si>
  <si>
    <t xml:space="preserve">Inventory </t>
  </si>
  <si>
    <t>Marketing</t>
  </si>
  <si>
    <t>Website</t>
  </si>
  <si>
    <t xml:space="preserve">Capital </t>
  </si>
  <si>
    <t>Item 1</t>
  </si>
  <si>
    <t xml:space="preserve">Funding Sources </t>
  </si>
  <si>
    <t xml:space="preserve">Total Start Up Costs </t>
  </si>
  <si>
    <t>Wages</t>
  </si>
  <si>
    <t>Legal Fees</t>
  </si>
  <si>
    <t xml:space="preserve">Advertising </t>
  </si>
  <si>
    <t>Supplies</t>
  </si>
  <si>
    <t xml:space="preserve">Interest Expense </t>
  </si>
  <si>
    <t xml:space="preserve">Add expenses as you go below by inserting rows </t>
  </si>
  <si>
    <t xml:space="preserve">Total Expenses </t>
  </si>
  <si>
    <t xml:space="preserve">Estimated Income Tax % </t>
  </si>
  <si>
    <t>Net Profit After Tax</t>
  </si>
  <si>
    <r>
      <t>2. Gross Profit: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=B6-B8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(Revenue - Cost of Goods Sold)</t>
    </r>
  </si>
  <si>
    <t>Income Statement (Profit &amp; Loss Statement)</t>
  </si>
  <si>
    <r>
      <rPr>
        <sz val="12"/>
        <color rgb="FF000000"/>
        <rFont val="Times New Roman"/>
        <family val="1"/>
      </rPr>
      <t> </t>
    </r>
    <r>
      <rPr>
        <b/>
        <sz val="12"/>
        <color rgb="FF000000"/>
        <rFont val="Times New Roman"/>
        <family val="1"/>
      </rPr>
      <t>Required Formula Usage:</t>
    </r>
  </si>
  <si>
    <t>Format Requirements:</t>
  </si>
  <si>
    <r>
      <rPr>
        <sz val="12"/>
        <color rgb="FF000000"/>
        <rFont val="Times New Roman"/>
        <family val="1"/>
      </rPr>
      <t>Add a </t>
    </r>
    <r>
      <rPr>
        <b/>
        <sz val="12"/>
        <color rgb="FF000000"/>
        <rFont val="Times New Roman"/>
        <family val="1"/>
      </rPr>
      <t>profit margin percentage formula: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=B18/B6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(Net Income ÷ Revenue)</t>
    </r>
  </si>
  <si>
    <r>
      <t>1. Total Revenue: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=SUM(B4:B6)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(if revenue is in rows 4-6)</t>
    </r>
  </si>
  <si>
    <t>COGS</t>
  </si>
  <si>
    <r>
      <t>3. Total Operating Expenses: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=SUM(B10:B17)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(Sum of fixed &amp; variable costs)</t>
    </r>
  </si>
  <si>
    <r>
      <t>4. Net Income (Profit/Loss):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=B10-B8-B20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(Gross Profit - Operating Expenses)</t>
    </r>
  </si>
  <si>
    <t>Net Income Before Tax</t>
  </si>
  <si>
    <t xml:space="preserve">Total Revenue </t>
  </si>
  <si>
    <t xml:space="preserve">Operating </t>
  </si>
  <si>
    <t xml:space="preserve">Gross Profit </t>
  </si>
  <si>
    <r>
      <t>Ensure the equation </t>
    </r>
    <r>
      <rPr>
        <b/>
        <sz val="12"/>
        <color rgb="FF000000"/>
        <rFont val="Calibri"/>
        <family val="2"/>
        <scheme val="minor"/>
      </rPr>
      <t>Assets = Liabilities + Equity</t>
    </r>
    <r>
      <rPr>
        <sz val="12"/>
        <color rgb="FF000000"/>
        <rFont val="Calibri"/>
        <family val="2"/>
        <scheme val="minor"/>
      </rPr>
      <t> holds for every month.</t>
    </r>
  </si>
  <si>
    <r>
      <t>Total Current Assets:</t>
    </r>
    <r>
      <rPr>
        <sz val="12"/>
        <color rgb="FF000000"/>
        <rFont val="Calibri"/>
        <family val="2"/>
        <scheme val="minor"/>
      </rPr>
      <t> </t>
    </r>
    <r>
      <rPr>
        <sz val="10"/>
        <color rgb="FF000000"/>
        <rFont val="Arial Unicode MS"/>
        <family val="2"/>
      </rPr>
      <t>=SUM(B3:B7)</t>
    </r>
    <r>
      <rPr>
        <sz val="12"/>
        <color rgb="FF000000"/>
        <rFont val="Calibri"/>
        <family val="2"/>
        <scheme val="minor"/>
      </rPr>
      <t> </t>
    </r>
    <r>
      <rPr>
        <i/>
        <sz val="12"/>
        <color rgb="FF000000"/>
        <rFont val="Calibri"/>
        <family val="2"/>
        <scheme val="minor"/>
      </rPr>
      <t>(Sum of cash, receivables, inventory, etc.)</t>
    </r>
  </si>
  <si>
    <r>
      <t>Total Fixed Assets:</t>
    </r>
    <r>
      <rPr>
        <sz val="12"/>
        <color rgb="FF000000"/>
        <rFont val="Calibri"/>
        <family val="2"/>
        <scheme val="minor"/>
      </rPr>
      <t> </t>
    </r>
    <r>
      <rPr>
        <sz val="10"/>
        <color rgb="FF000000"/>
        <rFont val="Arial Unicode MS"/>
        <family val="2"/>
      </rPr>
      <t>=SUM(B9:B11)</t>
    </r>
    <r>
      <rPr>
        <sz val="12"/>
        <color rgb="FF000000"/>
        <rFont val="Calibri"/>
        <family val="2"/>
        <scheme val="minor"/>
      </rPr>
      <t> </t>
    </r>
    <r>
      <rPr>
        <i/>
        <sz val="12"/>
        <color rgb="FF000000"/>
        <rFont val="Calibri"/>
        <family val="2"/>
        <scheme val="minor"/>
      </rPr>
      <t>(Sum of equipment, land, etc.)</t>
    </r>
  </si>
  <si>
    <r>
      <t>Total Liabilities:</t>
    </r>
    <r>
      <rPr>
        <sz val="12"/>
        <color rgb="FF000000"/>
        <rFont val="Calibri"/>
        <family val="2"/>
        <scheme val="minor"/>
      </rPr>
      <t> </t>
    </r>
    <r>
      <rPr>
        <sz val="10"/>
        <color rgb="FF000000"/>
        <rFont val="Arial Unicode MS"/>
        <family val="2"/>
      </rPr>
      <t>=SUM(B14:B18)</t>
    </r>
    <r>
      <rPr>
        <sz val="12"/>
        <color rgb="FF000000"/>
        <rFont val="Calibri"/>
        <family val="2"/>
        <scheme val="minor"/>
      </rPr>
      <t> </t>
    </r>
    <r>
      <rPr>
        <i/>
        <sz val="12"/>
        <color rgb="FF000000"/>
        <rFont val="Calibri"/>
        <family val="2"/>
        <scheme val="minor"/>
      </rPr>
      <t>(Sum of debts, accounts payable, etc.)</t>
    </r>
  </si>
  <si>
    <r>
      <t>Owner’s Equity:</t>
    </r>
    <r>
      <rPr>
        <sz val="12"/>
        <color rgb="FF000000"/>
        <rFont val="Calibri"/>
        <family val="2"/>
        <scheme val="minor"/>
      </rPr>
      <t> </t>
    </r>
    <r>
      <rPr>
        <sz val="10"/>
        <color rgb="FF000000"/>
        <rFont val="Arial Unicode MS"/>
        <family val="2"/>
      </rPr>
      <t>=B12-B19</t>
    </r>
    <r>
      <rPr>
        <sz val="12"/>
        <color rgb="FF000000"/>
        <rFont val="Calibri"/>
        <family val="2"/>
        <scheme val="minor"/>
      </rPr>
      <t> </t>
    </r>
    <r>
      <rPr>
        <i/>
        <sz val="12"/>
        <color rgb="FF000000"/>
        <rFont val="Calibri"/>
        <family val="2"/>
        <scheme val="minor"/>
      </rPr>
      <t>(Assets - Liabilities)</t>
    </r>
  </si>
  <si>
    <t>Balance Sheet</t>
  </si>
  <si>
    <r>
      <t> </t>
    </r>
    <r>
      <rPr>
        <b/>
        <sz val="12"/>
        <color rgb="FF000000"/>
        <rFont val="Calibri"/>
        <family val="2"/>
        <scheme val="minor"/>
      </rPr>
      <t>Required Formula Usage:</t>
    </r>
  </si>
  <si>
    <t>Use conditional formatting to highlight negative cash balances in red.</t>
  </si>
  <si>
    <r>
      <t>Use </t>
    </r>
    <r>
      <rPr>
        <b/>
        <sz val="12"/>
        <color rgb="FF000000"/>
        <rFont val="Calibri"/>
        <family val="2"/>
        <scheme val="minor"/>
      </rPr>
      <t>bold for section totals</t>
    </r>
    <r>
      <rPr>
        <sz val="12"/>
        <color rgb="FF000000"/>
        <rFont val="Calibri"/>
        <family val="2"/>
        <scheme val="minor"/>
      </rPr>
      <t> (Total Assets, Total Liabilities, Total Equity).</t>
    </r>
  </si>
  <si>
    <t>Cash on Hand (beginnning of the month)</t>
  </si>
  <si>
    <t>Accounts Receivable</t>
  </si>
  <si>
    <t>Cash Sales</t>
  </si>
  <si>
    <t>Cash In</t>
  </si>
  <si>
    <t xml:space="preserve">Total Cash In </t>
  </si>
  <si>
    <t>Cash Out</t>
  </si>
  <si>
    <t xml:space="preserve">Operating Expenses </t>
  </si>
  <si>
    <t xml:space="preserve">Salaries and Wages </t>
  </si>
  <si>
    <t>Subtotal Operating expenses</t>
  </si>
  <si>
    <t xml:space="preserve">Subtotal Cash Out </t>
  </si>
  <si>
    <t xml:space="preserve">Total Cash Out </t>
  </si>
  <si>
    <t>Total Cash Inlays</t>
  </si>
  <si>
    <t>Total Cash Outlays</t>
  </si>
  <si>
    <t>Total Cash Available Before Cash Outlays</t>
  </si>
  <si>
    <r>
      <t>Ensure </t>
    </r>
    <r>
      <rPr>
        <b/>
        <sz val="12"/>
        <color rgb="FF000000"/>
        <rFont val="Calibri"/>
        <family val="2"/>
        <scheme val="minor"/>
      </rPr>
      <t>Assets column = Liabilities + Equity column</t>
    </r>
    <r>
      <rPr>
        <sz val="12"/>
        <color rgb="FF000000"/>
        <rFont val="Calibri"/>
        <family val="2"/>
        <scheme val="minor"/>
      </rPr>
      <t> </t>
    </r>
  </si>
  <si>
    <t xml:space="preserve">Net Changes in Cash </t>
  </si>
  <si>
    <t>Retained Earnings</t>
  </si>
  <si>
    <t xml:space="preserve">Ending Cash Balance </t>
  </si>
  <si>
    <t xml:space="preserve">Start up costs </t>
  </si>
  <si>
    <t>Full Hand</t>
  </si>
  <si>
    <t>Half hand</t>
  </si>
  <si>
    <t>Big events</t>
  </si>
  <si>
    <t>Number of customers</t>
  </si>
  <si>
    <t>Full hand</t>
  </si>
  <si>
    <t>COGS estimate</t>
  </si>
  <si>
    <t>Advertising</t>
  </si>
  <si>
    <t xml:space="preserve"> Supplies etc. </t>
  </si>
  <si>
    <t>Curret Assets</t>
  </si>
  <si>
    <t>Current Liabilities</t>
  </si>
  <si>
    <t>Cash</t>
  </si>
  <si>
    <t>Total Assets</t>
  </si>
  <si>
    <t>Equipment</t>
  </si>
  <si>
    <t>Total liability</t>
  </si>
  <si>
    <t>Owner's equity</t>
  </si>
  <si>
    <t>Total Fixed Assets</t>
  </si>
  <si>
    <t>Liability and Equity</t>
  </si>
  <si>
    <t>Profit</t>
  </si>
  <si>
    <t xml:space="preserve">Total </t>
  </si>
  <si>
    <t>Amount</t>
  </si>
  <si>
    <t>Profit &amp; Loss Table</t>
  </si>
  <si>
    <t>Year 1</t>
  </si>
  <si>
    <t>Month</t>
  </si>
  <si>
    <t xml:space="preserve">Amount </t>
  </si>
  <si>
    <t>Profit/loss</t>
  </si>
  <si>
    <t>Month 1</t>
  </si>
  <si>
    <t>Month 2</t>
  </si>
  <si>
    <t>Year 2</t>
  </si>
  <si>
    <t>Year 3</t>
  </si>
  <si>
    <t>Total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</si>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</sst>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409]* #,##0.00_ ;_-[$$-409]* \-#,##0.00\ ;_-[$$-409]* &quot;-&quot;??_ ;_-@_ 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3.5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Courier New"/>
      <family val="1"/>
    </font>
    <font>
      <i/>
      <sz val="12"/>
      <color rgb="FF000000"/>
      <name val="Times New Roman"/>
      <family val="1"/>
    </font>
    <font>
      <b/>
      <sz val="13.5"/>
      <color rgb="FF000000"/>
      <name val="Calibri"/>
      <family val="2"/>
      <scheme val="minor"/>
    </font>
    <font>
      <sz val="10"/>
      <color rgb="FF000000"/>
      <name val="Arial Unicode MS"/>
      <family val="2"/>
    </font>
    <font>
      <i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3" borderId="0" xfId="0" applyFont="1" applyFill="1" applyAlignment="1">
      <alignment vertical="center"/>
    </xf>
    <xf numFmtId="0" fontId="0" fillId="3" borderId="0" xfId="0" applyFill="1"/>
    <xf numFmtId="0" fontId="6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7" fillId="3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/>
    <xf numFmtId="0" fontId="1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  <xf numFmtId="10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64" fontId="1" fillId="0" borderId="0" xfId="0" applyNumberFormat="1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/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/>
    </xf>
    <xf numFmtId="0" fontId="1" fillId="4" borderId="1" xfId="0" applyFont="1" applyFill="1" applyBorder="1" applyAlignment="1">
      <alignment horizontal="center" vertical="top" wrapText="1"/>
    </xf>
    <xf numFmtId="16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="95" zoomScaleNormal="95" workbookViewId="0">
      <selection activeCell="D1" sqref="D1:L1"/>
    </sheetView>
  </sheetViews>
  <sheetFormatPr defaultColWidth="11" defaultRowHeight="15.75" x14ac:dyDescent="0.25"/>
  <cols>
    <col min="1" max="1" width="18.625" customWidth="1"/>
    <col min="2" max="2" width="5" customWidth="1"/>
  </cols>
  <sheetData>
    <row r="1" spans="1:12" x14ac:dyDescent="0.25">
      <c r="A1" s="33" t="s">
        <v>23</v>
      </c>
      <c r="B1" s="33"/>
      <c r="C1" s="27"/>
      <c r="D1" s="33" t="s">
        <v>105</v>
      </c>
      <c r="E1" s="33"/>
      <c r="F1" s="33"/>
      <c r="G1" s="33"/>
      <c r="H1" s="33"/>
      <c r="I1" s="33"/>
      <c r="J1" s="33"/>
      <c r="K1" s="33"/>
      <c r="L1" s="33"/>
    </row>
    <row r="2" spans="1:12" x14ac:dyDescent="0.25">
      <c r="A2" s="33"/>
      <c r="B2" s="33"/>
      <c r="C2" s="27"/>
      <c r="D2" s="33" t="s">
        <v>106</v>
      </c>
      <c r="E2" s="33"/>
      <c r="F2" s="28"/>
      <c r="G2" s="33" t="s">
        <v>112</v>
      </c>
      <c r="H2" s="33"/>
      <c r="I2" s="33"/>
      <c r="J2" s="33" t="s">
        <v>113</v>
      </c>
      <c r="K2" s="33"/>
      <c r="L2" s="33"/>
    </row>
    <row r="3" spans="1:12" x14ac:dyDescent="0.25">
      <c r="A3" s="28" t="s">
        <v>25</v>
      </c>
      <c r="B3" s="28" t="s">
        <v>24</v>
      </c>
      <c r="D3" s="28" t="s">
        <v>107</v>
      </c>
      <c r="E3" s="28" t="s">
        <v>108</v>
      </c>
      <c r="F3" s="28" t="s">
        <v>109</v>
      </c>
      <c r="G3" s="28" t="s">
        <v>107</v>
      </c>
      <c r="H3" s="28" t="s">
        <v>108</v>
      </c>
      <c r="I3" s="28" t="s">
        <v>109</v>
      </c>
      <c r="J3" s="28" t="s">
        <v>107</v>
      </c>
      <c r="K3" s="28" t="s">
        <v>108</v>
      </c>
      <c r="L3" s="28" t="s">
        <v>109</v>
      </c>
    </row>
    <row r="4" spans="1:12" ht="15.95" customHeight="1" x14ac:dyDescent="0.25">
      <c r="A4" s="26" t="s">
        <v>32</v>
      </c>
      <c r="B4" s="26">
        <v>0</v>
      </c>
      <c r="D4" s="29" t="s">
        <v>110</v>
      </c>
      <c r="E4" s="30">
        <v>226</v>
      </c>
      <c r="F4" s="26" t="s">
        <v>115</v>
      </c>
      <c r="G4" s="29" t="s">
        <v>110</v>
      </c>
      <c r="H4" s="30">
        <v>342</v>
      </c>
      <c r="I4" s="26" t="s">
        <v>115</v>
      </c>
      <c r="J4" s="29" t="s">
        <v>110</v>
      </c>
      <c r="K4" s="30">
        <v>290</v>
      </c>
      <c r="L4" s="26" t="s">
        <v>115</v>
      </c>
    </row>
    <row r="5" spans="1:12" ht="15.95" customHeight="1" x14ac:dyDescent="0.25">
      <c r="A5" s="26"/>
      <c r="B5" s="26"/>
      <c r="D5" s="29" t="s">
        <v>111</v>
      </c>
      <c r="E5" s="30">
        <v>240</v>
      </c>
      <c r="F5" s="26" t="s">
        <v>115</v>
      </c>
      <c r="G5" s="29" t="s">
        <v>111</v>
      </c>
      <c r="H5" s="30">
        <v>260</v>
      </c>
      <c r="I5" s="26" t="s">
        <v>115</v>
      </c>
      <c r="J5" s="29" t="s">
        <v>111</v>
      </c>
      <c r="K5" s="30">
        <v>344</v>
      </c>
      <c r="L5" s="26" t="s">
        <v>115</v>
      </c>
    </row>
    <row r="6" spans="1:12" x14ac:dyDescent="0.25">
      <c r="A6" s="25" t="s">
        <v>84</v>
      </c>
      <c r="B6" s="26"/>
      <c r="D6" s="29" t="s">
        <v>12</v>
      </c>
      <c r="E6" s="30">
        <v>194</v>
      </c>
      <c r="F6" s="26" t="s">
        <v>115</v>
      </c>
      <c r="G6" s="29" t="s">
        <v>12</v>
      </c>
      <c r="H6" s="30">
        <v>330</v>
      </c>
      <c r="I6" s="26" t="s">
        <v>115</v>
      </c>
      <c r="J6" s="29" t="s">
        <v>12</v>
      </c>
      <c r="K6" s="30">
        <v>378</v>
      </c>
      <c r="L6" s="26" t="s">
        <v>115</v>
      </c>
    </row>
    <row r="7" spans="1:12" ht="15.95" customHeight="1" x14ac:dyDescent="0.25">
      <c r="A7" s="26" t="s">
        <v>27</v>
      </c>
      <c r="B7" s="26">
        <v>250</v>
      </c>
      <c r="D7" s="29" t="s">
        <v>13</v>
      </c>
      <c r="E7" s="30">
        <v>306</v>
      </c>
      <c r="F7" s="26" t="s">
        <v>115</v>
      </c>
      <c r="G7" s="29" t="s">
        <v>13</v>
      </c>
      <c r="H7" s="30">
        <v>314</v>
      </c>
      <c r="I7" s="26" t="s">
        <v>115</v>
      </c>
      <c r="J7" s="29" t="s">
        <v>13</v>
      </c>
      <c r="K7" s="30">
        <v>350</v>
      </c>
      <c r="L7" s="26" t="s">
        <v>115</v>
      </c>
    </row>
    <row r="8" spans="1:12" x14ac:dyDescent="0.25">
      <c r="A8" s="26" t="s">
        <v>28</v>
      </c>
      <c r="B8" s="26">
        <v>100</v>
      </c>
      <c r="D8" s="29" t="s">
        <v>14</v>
      </c>
      <c r="E8" s="30">
        <v>252</v>
      </c>
      <c r="F8" s="26" t="s">
        <v>115</v>
      </c>
      <c r="G8" s="29" t="s">
        <v>14</v>
      </c>
      <c r="H8" s="30">
        <v>416</v>
      </c>
      <c r="I8" s="26" t="s">
        <v>115</v>
      </c>
      <c r="J8" s="29" t="s">
        <v>14</v>
      </c>
      <c r="K8" s="30">
        <v>388</v>
      </c>
      <c r="L8" s="26" t="s">
        <v>115</v>
      </c>
    </row>
    <row r="9" spans="1:12" x14ac:dyDescent="0.25">
      <c r="A9" s="26" t="s">
        <v>29</v>
      </c>
      <c r="B9" s="26">
        <v>100</v>
      </c>
      <c r="D9" s="29" t="s">
        <v>15</v>
      </c>
      <c r="E9" s="30">
        <v>218</v>
      </c>
      <c r="F9" s="26" t="s">
        <v>115</v>
      </c>
      <c r="G9" s="29" t="s">
        <v>15</v>
      </c>
      <c r="H9" s="30">
        <v>454</v>
      </c>
      <c r="I9" s="26" t="s">
        <v>115</v>
      </c>
      <c r="J9" s="29" t="s">
        <v>15</v>
      </c>
      <c r="K9" s="30">
        <v>446</v>
      </c>
      <c r="L9" s="26" t="s">
        <v>115</v>
      </c>
    </row>
    <row r="10" spans="1:12" x14ac:dyDescent="0.25">
      <c r="A10" s="26" t="s">
        <v>30</v>
      </c>
      <c r="B10" s="26">
        <v>50</v>
      </c>
      <c r="D10" s="29" t="s">
        <v>16</v>
      </c>
      <c r="E10" s="30">
        <v>256</v>
      </c>
      <c r="F10" s="26" t="s">
        <v>115</v>
      </c>
      <c r="G10" s="29" t="s">
        <v>16</v>
      </c>
      <c r="H10" s="30">
        <v>392</v>
      </c>
      <c r="I10" s="26" t="s">
        <v>115</v>
      </c>
      <c r="J10" s="29" t="s">
        <v>16</v>
      </c>
      <c r="K10" s="30">
        <v>428</v>
      </c>
      <c r="L10" s="26" t="s">
        <v>115</v>
      </c>
    </row>
    <row r="11" spans="1:12" x14ac:dyDescent="0.25">
      <c r="A11" s="26" t="s">
        <v>31</v>
      </c>
      <c r="B11" s="26"/>
      <c r="D11" s="29" t="s">
        <v>17</v>
      </c>
      <c r="E11" s="30">
        <v>241</v>
      </c>
      <c r="F11" s="26" t="s">
        <v>115</v>
      </c>
      <c r="G11" s="29" t="s">
        <v>17</v>
      </c>
      <c r="H11" s="30">
        <v>453</v>
      </c>
      <c r="I11" s="26" t="s">
        <v>115</v>
      </c>
      <c r="J11" s="29" t="s">
        <v>17</v>
      </c>
      <c r="K11" s="30">
        <v>393</v>
      </c>
      <c r="L11" s="26" t="s">
        <v>115</v>
      </c>
    </row>
    <row r="12" spans="1:12" x14ac:dyDescent="0.25">
      <c r="A12" s="25" t="s">
        <v>34</v>
      </c>
      <c r="B12" s="26">
        <f>SUM(B7:B11)</f>
        <v>500</v>
      </c>
      <c r="D12" s="29" t="s">
        <v>18</v>
      </c>
      <c r="E12" s="30">
        <v>254</v>
      </c>
      <c r="F12" s="26" t="s">
        <v>115</v>
      </c>
      <c r="G12" s="29" t="s">
        <v>18</v>
      </c>
      <c r="H12" s="30">
        <v>394</v>
      </c>
      <c r="I12" s="26" t="s">
        <v>115</v>
      </c>
      <c r="J12" s="29" t="s">
        <v>18</v>
      </c>
      <c r="K12" s="30">
        <v>398</v>
      </c>
      <c r="L12" s="26" t="s">
        <v>115</v>
      </c>
    </row>
    <row r="13" spans="1:12" x14ac:dyDescent="0.25">
      <c r="A13" s="25"/>
      <c r="B13" s="26"/>
      <c r="D13" s="29" t="s">
        <v>19</v>
      </c>
      <c r="E13" s="30">
        <v>246</v>
      </c>
      <c r="F13" s="26" t="s">
        <v>115</v>
      </c>
      <c r="G13" s="29" t="s">
        <v>19</v>
      </c>
      <c r="H13" s="30">
        <v>394</v>
      </c>
      <c r="I13" s="26" t="s">
        <v>115</v>
      </c>
      <c r="J13" s="29" t="s">
        <v>19</v>
      </c>
      <c r="K13" s="30">
        <v>382</v>
      </c>
      <c r="L13" s="26" t="s">
        <v>115</v>
      </c>
    </row>
    <row r="14" spans="1:12" x14ac:dyDescent="0.25">
      <c r="A14" s="25" t="s">
        <v>33</v>
      </c>
      <c r="B14" s="26"/>
      <c r="D14" s="29" t="s">
        <v>20</v>
      </c>
      <c r="E14" s="30">
        <v>232</v>
      </c>
      <c r="F14" s="26" t="s">
        <v>115</v>
      </c>
      <c r="G14" s="29" t="s">
        <v>20</v>
      </c>
      <c r="H14" s="30">
        <v>332</v>
      </c>
      <c r="I14" s="26" t="s">
        <v>115</v>
      </c>
      <c r="J14" s="29" t="s">
        <v>20</v>
      </c>
      <c r="K14" s="30">
        <v>348</v>
      </c>
      <c r="L14" s="26" t="s">
        <v>115</v>
      </c>
    </row>
    <row r="15" spans="1:12" ht="15.95" customHeight="1" x14ac:dyDescent="0.25">
      <c r="A15" s="26" t="s">
        <v>26</v>
      </c>
      <c r="B15" s="26">
        <f>B12</f>
        <v>500</v>
      </c>
      <c r="D15" s="29" t="s">
        <v>21</v>
      </c>
      <c r="E15" s="30">
        <v>340</v>
      </c>
      <c r="F15" s="26" t="s">
        <v>115</v>
      </c>
      <c r="G15" s="29" t="s">
        <v>21</v>
      </c>
      <c r="H15" s="30">
        <v>328</v>
      </c>
      <c r="I15" s="26" t="s">
        <v>115</v>
      </c>
      <c r="J15" s="29" t="s">
        <v>21</v>
      </c>
      <c r="K15" s="30">
        <v>332</v>
      </c>
      <c r="L15" s="26" t="s">
        <v>115</v>
      </c>
    </row>
    <row r="16" spans="1:12" x14ac:dyDescent="0.25">
      <c r="D16" s="31" t="s">
        <v>114</v>
      </c>
      <c r="E16" s="32">
        <f>SUM(E4:E15)</f>
        <v>3005</v>
      </c>
      <c r="F16" s="28"/>
      <c r="G16" s="31" t="s">
        <v>114</v>
      </c>
      <c r="H16" s="32">
        <v>4409</v>
      </c>
      <c r="I16" s="28"/>
      <c r="J16" s="31" t="s">
        <v>114</v>
      </c>
      <c r="K16" s="32">
        <f>SUM(K4:K15)</f>
        <v>4477</v>
      </c>
      <c r="L16" s="28"/>
    </row>
  </sheetData>
  <mergeCells count="6">
    <mergeCell ref="G2:I2"/>
    <mergeCell ref="J2:L2"/>
    <mergeCell ref="D1:L1"/>
    <mergeCell ref="A1:B1"/>
    <mergeCell ref="A2:B2"/>
    <mergeCell ref="D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24" sqref="F24"/>
    </sheetView>
  </sheetViews>
  <sheetFormatPr defaultColWidth="11" defaultRowHeight="15.75" x14ac:dyDescent="0.25"/>
  <cols>
    <col min="1" max="1" width="16" bestFit="1" customWidth="1"/>
    <col min="2" max="2" width="7.875" bestFit="1" customWidth="1"/>
    <col min="3" max="3" width="17.625" bestFit="1" customWidth="1"/>
    <col min="4" max="4" width="7.875" bestFit="1" customWidth="1"/>
  </cols>
  <sheetData>
    <row r="1" spans="1:4" x14ac:dyDescent="0.25">
      <c r="A1" s="35" t="s">
        <v>8</v>
      </c>
      <c r="B1" s="35"/>
      <c r="C1" s="35"/>
      <c r="D1" s="35"/>
    </row>
    <row r="2" spans="1:4" x14ac:dyDescent="0.25">
      <c r="A2" s="25" t="s">
        <v>93</v>
      </c>
      <c r="B2" s="25" t="s">
        <v>104</v>
      </c>
      <c r="C2" s="25" t="s">
        <v>94</v>
      </c>
      <c r="D2" s="25" t="s">
        <v>104</v>
      </c>
    </row>
    <row r="3" spans="1:4" x14ac:dyDescent="0.25">
      <c r="A3" s="26" t="s">
        <v>95</v>
      </c>
      <c r="B3" s="26">
        <f>'Income Statement Year 3'!N11</f>
        <v>6545</v>
      </c>
      <c r="C3" s="26" t="s">
        <v>91</v>
      </c>
      <c r="D3" s="26">
        <f>'Income Statement Year 3'!N19</f>
        <v>410</v>
      </c>
    </row>
    <row r="4" spans="1:4" x14ac:dyDescent="0.25">
      <c r="A4" s="26"/>
      <c r="B4" s="26"/>
      <c r="C4" s="26" t="s">
        <v>38</v>
      </c>
      <c r="D4" s="26">
        <f>'Income Statement Year 3'!N20</f>
        <v>349</v>
      </c>
    </row>
    <row r="5" spans="1:4" x14ac:dyDescent="0.25">
      <c r="A5" s="26" t="s">
        <v>50</v>
      </c>
      <c r="B5" s="26">
        <f>'Cash Flow Year 3'!N14</f>
        <v>1309</v>
      </c>
      <c r="C5" s="26"/>
      <c r="D5" s="26"/>
    </row>
    <row r="6" spans="1:4" x14ac:dyDescent="0.25">
      <c r="A6" s="25" t="s">
        <v>100</v>
      </c>
      <c r="B6" s="26"/>
      <c r="C6" s="25" t="s">
        <v>98</v>
      </c>
      <c r="D6" s="26">
        <f>D3+D4</f>
        <v>759</v>
      </c>
    </row>
    <row r="7" spans="1:4" x14ac:dyDescent="0.25">
      <c r="A7" s="26" t="s">
        <v>97</v>
      </c>
      <c r="B7" s="26">
        <f>'Start Up Costs '!B7</f>
        <v>250</v>
      </c>
      <c r="C7" s="25" t="s">
        <v>99</v>
      </c>
      <c r="D7" s="26">
        <v>0</v>
      </c>
    </row>
    <row r="8" spans="1:4" x14ac:dyDescent="0.25">
      <c r="A8" s="26"/>
      <c r="B8" s="26"/>
      <c r="C8" s="26"/>
      <c r="D8" s="26"/>
    </row>
    <row r="9" spans="1:4" x14ac:dyDescent="0.25">
      <c r="A9" s="26"/>
      <c r="B9" s="26"/>
      <c r="C9" s="25" t="s">
        <v>101</v>
      </c>
      <c r="D9" s="26">
        <f>SUM(D3:D8)</f>
        <v>1518</v>
      </c>
    </row>
    <row r="10" spans="1:4" x14ac:dyDescent="0.25">
      <c r="A10" s="26"/>
      <c r="B10" s="26"/>
      <c r="C10" s="26"/>
      <c r="D10" s="26"/>
    </row>
    <row r="11" spans="1:4" x14ac:dyDescent="0.25">
      <c r="A11" s="26"/>
      <c r="B11" s="26"/>
      <c r="C11" s="25" t="s">
        <v>102</v>
      </c>
      <c r="D11" s="26">
        <f>B13-D9</f>
        <v>5277</v>
      </c>
    </row>
    <row r="12" spans="1:4" x14ac:dyDescent="0.25">
      <c r="A12" s="26"/>
      <c r="B12" s="26"/>
      <c r="C12" s="26"/>
      <c r="D12" s="26"/>
    </row>
    <row r="13" spans="1:4" x14ac:dyDescent="0.25">
      <c r="A13" s="25" t="s">
        <v>96</v>
      </c>
      <c r="B13" s="25">
        <f>SUM(B3,B4,B7)</f>
        <v>6795</v>
      </c>
      <c r="C13" s="25" t="s">
        <v>103</v>
      </c>
      <c r="D13" s="25">
        <f>SUM(D9:D11)</f>
        <v>6795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A2" zoomScale="87" zoomScaleNormal="87" workbookViewId="0">
      <selection activeCell="D24" sqref="D24"/>
    </sheetView>
  </sheetViews>
  <sheetFormatPr defaultColWidth="11" defaultRowHeight="15.75" x14ac:dyDescent="0.25"/>
  <cols>
    <col min="1" max="1" width="26.375" bestFit="1" customWidth="1"/>
    <col min="14" max="14" width="12" bestFit="1" customWidth="1"/>
  </cols>
  <sheetData>
    <row r="1" spans="1:18" x14ac:dyDescent="0.25">
      <c r="A1" t="s">
        <v>0</v>
      </c>
    </row>
    <row r="2" spans="1:18" x14ac:dyDescent="0.25"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P2" t="s">
        <v>89</v>
      </c>
      <c r="R2" s="21">
        <v>20</v>
      </c>
    </row>
    <row r="3" spans="1:18" x14ac:dyDescent="0.25">
      <c r="A3" s="1" t="s">
        <v>9</v>
      </c>
      <c r="P3" t="s">
        <v>86</v>
      </c>
      <c r="R3" s="21">
        <v>15</v>
      </c>
    </row>
    <row r="4" spans="1:18" x14ac:dyDescent="0.25">
      <c r="A4" t="s">
        <v>85</v>
      </c>
      <c r="B4" s="21">
        <f>B5*$R2</f>
        <v>100</v>
      </c>
      <c r="C4" s="21">
        <f t="shared" ref="C4:M4" si="0">C5*$R2</f>
        <v>60</v>
      </c>
      <c r="D4" s="21">
        <f t="shared" si="0"/>
        <v>80</v>
      </c>
      <c r="E4" s="21">
        <f t="shared" si="0"/>
        <v>100</v>
      </c>
      <c r="F4" s="21">
        <f t="shared" si="0"/>
        <v>60</v>
      </c>
      <c r="G4" s="21">
        <f t="shared" si="0"/>
        <v>120</v>
      </c>
      <c r="H4" s="21">
        <f t="shared" si="0"/>
        <v>140</v>
      </c>
      <c r="I4" s="21">
        <f t="shared" si="0"/>
        <v>160</v>
      </c>
      <c r="J4" s="21">
        <f t="shared" si="0"/>
        <v>100</v>
      </c>
      <c r="K4" s="21">
        <f t="shared" si="0"/>
        <v>160</v>
      </c>
      <c r="L4" s="21">
        <f t="shared" si="0"/>
        <v>100</v>
      </c>
      <c r="M4" s="21">
        <f t="shared" si="0"/>
        <v>140</v>
      </c>
      <c r="N4" s="21">
        <f>SUM(B4:M4)</f>
        <v>1320</v>
      </c>
      <c r="P4" t="s">
        <v>87</v>
      </c>
      <c r="R4" s="21">
        <v>40</v>
      </c>
    </row>
    <row r="5" spans="1:18" x14ac:dyDescent="0.25">
      <c r="A5" t="s">
        <v>88</v>
      </c>
      <c r="B5">
        <v>5</v>
      </c>
      <c r="C5">
        <v>3</v>
      </c>
      <c r="D5">
        <v>4</v>
      </c>
      <c r="E5">
        <v>5</v>
      </c>
      <c r="F5">
        <v>3</v>
      </c>
      <c r="G5">
        <v>6</v>
      </c>
      <c r="H5">
        <v>7</v>
      </c>
      <c r="I5">
        <v>8</v>
      </c>
      <c r="J5">
        <v>5</v>
      </c>
      <c r="K5">
        <v>8</v>
      </c>
      <c r="L5">
        <v>5</v>
      </c>
      <c r="M5">
        <v>7</v>
      </c>
      <c r="P5" t="s">
        <v>90</v>
      </c>
      <c r="R5" s="20">
        <v>0.2</v>
      </c>
    </row>
    <row r="6" spans="1:18" x14ac:dyDescent="0.25">
      <c r="A6" t="s">
        <v>86</v>
      </c>
      <c r="B6" s="21">
        <f>B7*$R3</f>
        <v>135</v>
      </c>
      <c r="C6" s="21">
        <f t="shared" ref="C6:M6" si="1">C7*$R3</f>
        <v>75</v>
      </c>
      <c r="D6" s="21">
        <f t="shared" si="1"/>
        <v>90</v>
      </c>
      <c r="E6" s="21">
        <f t="shared" si="1"/>
        <v>90</v>
      </c>
      <c r="F6" s="21">
        <f t="shared" si="1"/>
        <v>90</v>
      </c>
      <c r="G6" s="21">
        <f t="shared" si="1"/>
        <v>135</v>
      </c>
      <c r="H6" s="21">
        <f t="shared" si="1"/>
        <v>75</v>
      </c>
      <c r="I6" s="21">
        <f t="shared" si="1"/>
        <v>90</v>
      </c>
      <c r="J6" s="21">
        <f t="shared" si="1"/>
        <v>120</v>
      </c>
      <c r="K6" s="21">
        <f t="shared" si="1"/>
        <v>75</v>
      </c>
      <c r="L6" s="21">
        <f t="shared" si="1"/>
        <v>90</v>
      </c>
      <c r="M6" s="21">
        <f t="shared" si="1"/>
        <v>120</v>
      </c>
      <c r="N6" s="21">
        <f t="shared" ref="N6:N27" si="2">SUM(B6:M6)</f>
        <v>1185</v>
      </c>
    </row>
    <row r="7" spans="1:18" x14ac:dyDescent="0.25">
      <c r="A7" t="s">
        <v>88</v>
      </c>
      <c r="B7">
        <v>9</v>
      </c>
      <c r="C7">
        <v>5</v>
      </c>
      <c r="D7">
        <v>6</v>
      </c>
      <c r="E7">
        <v>6</v>
      </c>
      <c r="F7">
        <v>6</v>
      </c>
      <c r="G7">
        <v>9</v>
      </c>
      <c r="H7">
        <v>5</v>
      </c>
      <c r="I7">
        <v>6</v>
      </c>
      <c r="J7">
        <v>8</v>
      </c>
      <c r="K7">
        <v>5</v>
      </c>
      <c r="L7">
        <v>6</v>
      </c>
      <c r="M7">
        <v>8</v>
      </c>
    </row>
    <row r="8" spans="1:18" x14ac:dyDescent="0.25">
      <c r="A8" t="s">
        <v>87</v>
      </c>
      <c r="B8" s="21">
        <f>B9*$R4</f>
        <v>160</v>
      </c>
      <c r="C8" s="21">
        <f t="shared" ref="C8:M8" si="3">C9*$R4</f>
        <v>240</v>
      </c>
      <c r="D8" s="21">
        <f t="shared" si="3"/>
        <v>160</v>
      </c>
      <c r="E8" s="21">
        <f t="shared" si="3"/>
        <v>280</v>
      </c>
      <c r="F8" s="21">
        <f t="shared" si="3"/>
        <v>240</v>
      </c>
      <c r="G8" s="21">
        <f t="shared" si="3"/>
        <v>80</v>
      </c>
      <c r="H8" s="21">
        <f t="shared" si="3"/>
        <v>160</v>
      </c>
      <c r="I8" s="21">
        <f t="shared" si="3"/>
        <v>120</v>
      </c>
      <c r="J8" s="21">
        <f t="shared" si="3"/>
        <v>160</v>
      </c>
      <c r="K8" s="21">
        <f t="shared" si="3"/>
        <v>160</v>
      </c>
      <c r="L8" s="21">
        <f t="shared" si="3"/>
        <v>200</v>
      </c>
      <c r="M8" s="21">
        <f t="shared" si="3"/>
        <v>240</v>
      </c>
      <c r="N8" s="21">
        <f t="shared" si="2"/>
        <v>2200</v>
      </c>
    </row>
    <row r="9" spans="1:18" x14ac:dyDescent="0.25">
      <c r="A9" t="s">
        <v>88</v>
      </c>
      <c r="B9">
        <v>4</v>
      </c>
      <c r="C9">
        <v>6</v>
      </c>
      <c r="D9">
        <v>4</v>
      </c>
      <c r="E9">
        <v>7</v>
      </c>
      <c r="F9">
        <v>6</v>
      </c>
      <c r="G9">
        <v>2</v>
      </c>
      <c r="H9">
        <v>4</v>
      </c>
      <c r="I9">
        <v>3</v>
      </c>
      <c r="J9">
        <v>4</v>
      </c>
      <c r="K9">
        <v>4</v>
      </c>
      <c r="L9">
        <v>5</v>
      </c>
      <c r="M9">
        <v>6</v>
      </c>
    </row>
    <row r="10" spans="1:18" x14ac:dyDescent="0.25">
      <c r="A10" s="1" t="s">
        <v>54</v>
      </c>
      <c r="B10" s="21">
        <f>SUM(B4,B6,B8)</f>
        <v>395</v>
      </c>
      <c r="C10" s="21">
        <f t="shared" ref="C10:M10" si="4">SUM(C4,C6,C8)</f>
        <v>375</v>
      </c>
      <c r="D10" s="21">
        <f t="shared" si="4"/>
        <v>330</v>
      </c>
      <c r="E10" s="21">
        <f t="shared" si="4"/>
        <v>470</v>
      </c>
      <c r="F10" s="21">
        <f t="shared" si="4"/>
        <v>390</v>
      </c>
      <c r="G10" s="21">
        <f t="shared" si="4"/>
        <v>335</v>
      </c>
      <c r="H10" s="21">
        <f t="shared" si="4"/>
        <v>375</v>
      </c>
      <c r="I10" s="21">
        <f t="shared" si="4"/>
        <v>370</v>
      </c>
      <c r="J10" s="21">
        <f t="shared" si="4"/>
        <v>380</v>
      </c>
      <c r="K10" s="21">
        <f t="shared" si="4"/>
        <v>395</v>
      </c>
      <c r="L10" s="21">
        <f t="shared" si="4"/>
        <v>390</v>
      </c>
      <c r="M10" s="21">
        <f t="shared" si="4"/>
        <v>500</v>
      </c>
      <c r="N10" s="21">
        <f t="shared" si="2"/>
        <v>4705</v>
      </c>
    </row>
    <row r="11" spans="1:18" x14ac:dyDescent="0.25">
      <c r="A11" s="1" t="s">
        <v>50</v>
      </c>
      <c r="B11" s="21">
        <f>B10*$R5</f>
        <v>79</v>
      </c>
      <c r="C11" s="21">
        <f t="shared" ref="C11:M11" si="5">C10*$R5</f>
        <v>75</v>
      </c>
      <c r="D11" s="21">
        <f t="shared" si="5"/>
        <v>66</v>
      </c>
      <c r="E11" s="21">
        <f t="shared" si="5"/>
        <v>94</v>
      </c>
      <c r="F11" s="21">
        <f t="shared" si="5"/>
        <v>78</v>
      </c>
      <c r="G11" s="21">
        <f t="shared" si="5"/>
        <v>67</v>
      </c>
      <c r="H11" s="21">
        <f t="shared" si="5"/>
        <v>75</v>
      </c>
      <c r="I11" s="21">
        <f t="shared" si="5"/>
        <v>74</v>
      </c>
      <c r="J11" s="21">
        <f t="shared" si="5"/>
        <v>76</v>
      </c>
      <c r="K11" s="21">
        <f t="shared" si="5"/>
        <v>79</v>
      </c>
      <c r="L11" s="21">
        <f t="shared" si="5"/>
        <v>78</v>
      </c>
      <c r="M11" s="21">
        <f t="shared" si="5"/>
        <v>100</v>
      </c>
      <c r="N11" s="21">
        <f t="shared" si="2"/>
        <v>941</v>
      </c>
    </row>
    <row r="12" spans="1:18" x14ac:dyDescent="0.25">
      <c r="N12" s="21"/>
    </row>
    <row r="13" spans="1:18" x14ac:dyDescent="0.25">
      <c r="A13" s="1" t="s">
        <v>56</v>
      </c>
      <c r="B13" s="21">
        <f>B10-B11</f>
        <v>316</v>
      </c>
      <c r="C13" s="21">
        <f t="shared" ref="C13:M13" si="6">C10-C11</f>
        <v>300</v>
      </c>
      <c r="D13" s="21">
        <f t="shared" si="6"/>
        <v>264</v>
      </c>
      <c r="E13" s="21">
        <f t="shared" si="6"/>
        <v>376</v>
      </c>
      <c r="F13" s="21">
        <f t="shared" si="6"/>
        <v>312</v>
      </c>
      <c r="G13" s="21">
        <f t="shared" si="6"/>
        <v>268</v>
      </c>
      <c r="H13" s="21">
        <f t="shared" si="6"/>
        <v>300</v>
      </c>
      <c r="I13" s="21">
        <f t="shared" si="6"/>
        <v>296</v>
      </c>
      <c r="J13" s="21">
        <f t="shared" si="6"/>
        <v>304</v>
      </c>
      <c r="K13" s="21">
        <f t="shared" si="6"/>
        <v>316</v>
      </c>
      <c r="L13" s="21">
        <f t="shared" si="6"/>
        <v>312</v>
      </c>
      <c r="M13" s="21">
        <f t="shared" si="6"/>
        <v>400</v>
      </c>
      <c r="N13" s="21">
        <f>N10-N11</f>
        <v>3764</v>
      </c>
    </row>
    <row r="14" spans="1:18" x14ac:dyDescent="0.25">
      <c r="N14" s="21"/>
    </row>
    <row r="15" spans="1:18" x14ac:dyDescent="0.25">
      <c r="A15" s="1" t="s">
        <v>55</v>
      </c>
      <c r="N15" s="21"/>
    </row>
    <row r="16" spans="1:18" x14ac:dyDescent="0.25">
      <c r="A16" t="s">
        <v>35</v>
      </c>
      <c r="N16" s="21"/>
    </row>
    <row r="17" spans="1:17" x14ac:dyDescent="0.25">
      <c r="A17" t="s">
        <v>36</v>
      </c>
      <c r="N17" s="21"/>
    </row>
    <row r="18" spans="1:17" x14ac:dyDescent="0.25">
      <c r="A18" s="21" t="s">
        <v>37</v>
      </c>
      <c r="B18" s="21">
        <v>50</v>
      </c>
      <c r="C18" s="21">
        <v>40</v>
      </c>
      <c r="D18" s="21">
        <v>40</v>
      </c>
      <c r="E18" s="22">
        <v>30</v>
      </c>
      <c r="F18" s="21">
        <v>30</v>
      </c>
      <c r="G18" s="21">
        <v>30</v>
      </c>
      <c r="H18" s="21">
        <v>20</v>
      </c>
      <c r="I18" s="21">
        <v>30</v>
      </c>
      <c r="J18" s="21">
        <v>30</v>
      </c>
      <c r="K18" s="21">
        <v>40</v>
      </c>
      <c r="L18" s="21">
        <v>40</v>
      </c>
      <c r="M18" s="21">
        <v>30</v>
      </c>
      <c r="N18" s="21">
        <f t="shared" si="2"/>
        <v>410</v>
      </c>
    </row>
    <row r="19" spans="1:17" x14ac:dyDescent="0.25">
      <c r="A19" s="21" t="s">
        <v>38</v>
      </c>
      <c r="B19" s="21">
        <v>40</v>
      </c>
      <c r="C19" s="21">
        <v>20</v>
      </c>
      <c r="D19" s="21">
        <v>30</v>
      </c>
      <c r="E19" s="21">
        <v>40</v>
      </c>
      <c r="F19" s="21">
        <v>30</v>
      </c>
      <c r="G19" s="21">
        <v>20</v>
      </c>
      <c r="H19" s="21">
        <v>24</v>
      </c>
      <c r="I19" s="21">
        <v>25</v>
      </c>
      <c r="J19" s="21">
        <v>20</v>
      </c>
      <c r="K19" s="21">
        <v>30</v>
      </c>
      <c r="L19" s="21">
        <v>40</v>
      </c>
      <c r="M19" s="21">
        <v>30</v>
      </c>
      <c r="N19" s="21">
        <f t="shared" si="2"/>
        <v>349</v>
      </c>
    </row>
    <row r="20" spans="1:17" x14ac:dyDescent="0.25">
      <c r="A20" s="21" t="s">
        <v>39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7" ht="15" customHeight="1" x14ac:dyDescent="0.25">
      <c r="A21" s="34" t="s">
        <v>40</v>
      </c>
      <c r="B21" s="34"/>
      <c r="C21" s="34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7" ht="15" customHeight="1" x14ac:dyDescent="0.25">
      <c r="A22" s="23"/>
      <c r="B22" s="23"/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7" x14ac:dyDescent="0.25">
      <c r="A23" s="24" t="s">
        <v>41</v>
      </c>
      <c r="B23" s="21">
        <f>SUM(B18:B19)</f>
        <v>90</v>
      </c>
      <c r="C23" s="21">
        <f t="shared" ref="C23:M23" si="7">SUM(C18:C19)</f>
        <v>60</v>
      </c>
      <c r="D23" s="21">
        <f t="shared" si="7"/>
        <v>70</v>
      </c>
      <c r="E23" s="21">
        <f t="shared" si="7"/>
        <v>70</v>
      </c>
      <c r="F23" s="21">
        <f t="shared" si="7"/>
        <v>60</v>
      </c>
      <c r="G23" s="21">
        <f t="shared" si="7"/>
        <v>50</v>
      </c>
      <c r="H23" s="21">
        <f t="shared" si="7"/>
        <v>44</v>
      </c>
      <c r="I23" s="21">
        <f t="shared" si="7"/>
        <v>55</v>
      </c>
      <c r="J23" s="21">
        <f t="shared" si="7"/>
        <v>50</v>
      </c>
      <c r="K23" s="21">
        <f t="shared" si="7"/>
        <v>70</v>
      </c>
      <c r="L23" s="21">
        <f t="shared" si="7"/>
        <v>80</v>
      </c>
      <c r="M23" s="21">
        <f t="shared" si="7"/>
        <v>60</v>
      </c>
      <c r="N23" s="21">
        <f t="shared" si="2"/>
        <v>759</v>
      </c>
    </row>
    <row r="24" spans="1:17" x14ac:dyDescent="0.25">
      <c r="A24" s="1"/>
      <c r="N24" s="21"/>
    </row>
    <row r="25" spans="1:17" x14ac:dyDescent="0.25">
      <c r="A25" s="1" t="s">
        <v>53</v>
      </c>
      <c r="B25" s="21">
        <f>B13-B23</f>
        <v>226</v>
      </c>
      <c r="C25" s="21">
        <f t="shared" ref="C25:M25" si="8">C13-C23</f>
        <v>240</v>
      </c>
      <c r="D25" s="21">
        <f t="shared" si="8"/>
        <v>194</v>
      </c>
      <c r="E25" s="21">
        <f t="shared" si="8"/>
        <v>306</v>
      </c>
      <c r="F25" s="21">
        <f t="shared" si="8"/>
        <v>252</v>
      </c>
      <c r="G25" s="21">
        <f t="shared" si="8"/>
        <v>218</v>
      </c>
      <c r="H25" s="21">
        <f t="shared" si="8"/>
        <v>256</v>
      </c>
      <c r="I25" s="21">
        <f t="shared" si="8"/>
        <v>241</v>
      </c>
      <c r="J25" s="21">
        <f t="shared" si="8"/>
        <v>254</v>
      </c>
      <c r="K25" s="21">
        <f t="shared" si="8"/>
        <v>246</v>
      </c>
      <c r="L25" s="21">
        <f t="shared" si="8"/>
        <v>232</v>
      </c>
      <c r="M25" s="21">
        <f t="shared" si="8"/>
        <v>340</v>
      </c>
      <c r="N25" s="21">
        <f t="shared" si="2"/>
        <v>3005</v>
      </c>
    </row>
    <row r="26" spans="1:17" x14ac:dyDescent="0.25">
      <c r="A26" t="s">
        <v>42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1"/>
    </row>
    <row r="27" spans="1:17" x14ac:dyDescent="0.25">
      <c r="A27" s="1" t="s">
        <v>43</v>
      </c>
      <c r="B27" s="21">
        <f>B25-B25*B26</f>
        <v>226</v>
      </c>
      <c r="C27" s="21">
        <f t="shared" ref="C27:M27" si="9">C25-C25*C26</f>
        <v>240</v>
      </c>
      <c r="D27" s="21">
        <f t="shared" si="9"/>
        <v>194</v>
      </c>
      <c r="E27" s="21">
        <f t="shared" si="9"/>
        <v>306</v>
      </c>
      <c r="F27" s="21">
        <f t="shared" si="9"/>
        <v>252</v>
      </c>
      <c r="G27" s="21">
        <f t="shared" si="9"/>
        <v>218</v>
      </c>
      <c r="H27" s="21">
        <f t="shared" si="9"/>
        <v>256</v>
      </c>
      <c r="I27" s="21">
        <f t="shared" si="9"/>
        <v>241</v>
      </c>
      <c r="J27" s="21">
        <f t="shared" si="9"/>
        <v>254</v>
      </c>
      <c r="K27" s="21">
        <f t="shared" si="9"/>
        <v>246</v>
      </c>
      <c r="L27" s="21">
        <f t="shared" si="9"/>
        <v>232</v>
      </c>
      <c r="M27" s="21">
        <f t="shared" si="9"/>
        <v>340</v>
      </c>
      <c r="N27" s="21">
        <f t="shared" si="2"/>
        <v>3005</v>
      </c>
    </row>
    <row r="30" spans="1:17" ht="17.25" x14ac:dyDescent="0.25">
      <c r="B30" s="4" t="s">
        <v>45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5"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5">
      <c r="B32" s="6" t="s">
        <v>46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2:17" x14ac:dyDescent="0.25"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2:17" x14ac:dyDescent="0.25">
      <c r="B34" s="8" t="s">
        <v>49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2:17" x14ac:dyDescent="0.25">
      <c r="B35" s="8" t="s">
        <v>44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2:17" x14ac:dyDescent="0.25">
      <c r="B36" s="8" t="s">
        <v>51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2:17" x14ac:dyDescent="0.25">
      <c r="B37" s="8" t="s">
        <v>52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2:17" x14ac:dyDescent="0.25">
      <c r="B38" s="8" t="s">
        <v>47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2:17" ht="17.25" x14ac:dyDescent="0.25"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2:17" ht="17.25" x14ac:dyDescent="0.25">
      <c r="B40" s="4" t="s">
        <v>48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</sheetData>
  <mergeCells count="1">
    <mergeCell ref="A21:C2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zoomScale="86" zoomScaleNormal="86" workbookViewId="0">
      <selection activeCell="B9" sqref="B9"/>
    </sheetView>
  </sheetViews>
  <sheetFormatPr defaultColWidth="11" defaultRowHeight="15.75" x14ac:dyDescent="0.25"/>
  <cols>
    <col min="1" max="1" width="36.5" bestFit="1" customWidth="1"/>
    <col min="2" max="3" width="8.75" bestFit="1" customWidth="1"/>
    <col min="4" max="10" width="8.25" bestFit="1" customWidth="1"/>
    <col min="11" max="13" width="9.25" bestFit="1" customWidth="1"/>
  </cols>
  <sheetData>
    <row r="1" spans="1:14" x14ac:dyDescent="0.25">
      <c r="A1" s="1" t="s">
        <v>3</v>
      </c>
    </row>
    <row r="2" spans="1:14" x14ac:dyDescent="0.25">
      <c r="B2" s="19" t="s">
        <v>10</v>
      </c>
      <c r="C2" s="19" t="s">
        <v>11</v>
      </c>
      <c r="D2" s="19" t="s">
        <v>12</v>
      </c>
      <c r="E2" s="19" t="s">
        <v>13</v>
      </c>
      <c r="F2" s="19" t="s">
        <v>14</v>
      </c>
      <c r="G2" s="19" t="s">
        <v>15</v>
      </c>
      <c r="H2" s="19" t="s">
        <v>16</v>
      </c>
      <c r="I2" s="19" t="s">
        <v>17</v>
      </c>
      <c r="J2" s="19" t="s">
        <v>18</v>
      </c>
      <c r="K2" s="19" t="s">
        <v>19</v>
      </c>
      <c r="L2" s="19" t="s">
        <v>20</v>
      </c>
      <c r="M2" s="19" t="s">
        <v>21</v>
      </c>
    </row>
    <row r="3" spans="1:14" x14ac:dyDescent="0.25">
      <c r="A3" s="1" t="s">
        <v>66</v>
      </c>
      <c r="B3">
        <v>0</v>
      </c>
      <c r="C3">
        <f>B33</f>
        <v>226</v>
      </c>
      <c r="D3">
        <f t="shared" ref="D3:M3" si="0">C33</f>
        <v>240</v>
      </c>
      <c r="E3">
        <f t="shared" si="0"/>
        <v>194</v>
      </c>
      <c r="F3">
        <f t="shared" si="0"/>
        <v>306</v>
      </c>
      <c r="G3">
        <f t="shared" si="0"/>
        <v>252</v>
      </c>
      <c r="H3">
        <f t="shared" si="0"/>
        <v>218</v>
      </c>
      <c r="I3">
        <f t="shared" si="0"/>
        <v>256</v>
      </c>
      <c r="J3">
        <f t="shared" si="0"/>
        <v>241</v>
      </c>
      <c r="K3">
        <f t="shared" si="0"/>
        <v>254</v>
      </c>
      <c r="L3">
        <f t="shared" si="0"/>
        <v>246</v>
      </c>
      <c r="M3">
        <f t="shared" si="0"/>
        <v>232</v>
      </c>
    </row>
    <row r="5" spans="1:14" x14ac:dyDescent="0.25">
      <c r="A5" s="1" t="s">
        <v>69</v>
      </c>
    </row>
    <row r="6" spans="1:14" x14ac:dyDescent="0.25">
      <c r="A6" t="s">
        <v>68</v>
      </c>
      <c r="B6" cm="1">
        <f t="array" ref="B6:M6">'Income Statement Year 1 '!B10:M10</f>
        <v>395</v>
      </c>
      <c r="C6">
        <v>375</v>
      </c>
      <c r="D6">
        <v>330</v>
      </c>
      <c r="E6">
        <v>470</v>
      </c>
      <c r="F6">
        <v>390</v>
      </c>
      <c r="G6">
        <v>335</v>
      </c>
      <c r="H6">
        <v>375</v>
      </c>
      <c r="I6">
        <v>370</v>
      </c>
      <c r="J6">
        <v>380</v>
      </c>
      <c r="K6">
        <v>395</v>
      </c>
      <c r="L6">
        <v>390</v>
      </c>
      <c r="M6">
        <v>500</v>
      </c>
      <c r="N6">
        <f>SUM(B6:M6)</f>
        <v>4705</v>
      </c>
    </row>
    <row r="7" spans="1:14" x14ac:dyDescent="0.25">
      <c r="A7" t="s">
        <v>67</v>
      </c>
    </row>
    <row r="8" spans="1:14" hidden="1" x14ac:dyDescent="0.25"/>
    <row r="9" spans="1:14" x14ac:dyDescent="0.25">
      <c r="A9" s="1" t="s">
        <v>70</v>
      </c>
      <c r="B9">
        <f>B6+B7</f>
        <v>395</v>
      </c>
      <c r="C9">
        <f t="shared" ref="C9:M9" si="1">C6+C7</f>
        <v>375</v>
      </c>
      <c r="D9">
        <f t="shared" si="1"/>
        <v>330</v>
      </c>
      <c r="E9">
        <f t="shared" si="1"/>
        <v>470</v>
      </c>
      <c r="F9">
        <f t="shared" si="1"/>
        <v>390</v>
      </c>
      <c r="G9">
        <f t="shared" si="1"/>
        <v>335</v>
      </c>
      <c r="H9">
        <f t="shared" si="1"/>
        <v>375</v>
      </c>
      <c r="I9">
        <f t="shared" si="1"/>
        <v>370</v>
      </c>
      <c r="J9">
        <f t="shared" si="1"/>
        <v>380</v>
      </c>
      <c r="K9">
        <f t="shared" si="1"/>
        <v>395</v>
      </c>
      <c r="L9">
        <f t="shared" si="1"/>
        <v>390</v>
      </c>
      <c r="M9">
        <f t="shared" si="1"/>
        <v>500</v>
      </c>
    </row>
    <row r="10" spans="1:14" x14ac:dyDescent="0.25">
      <c r="A10" s="1"/>
    </row>
    <row r="11" spans="1:14" x14ac:dyDescent="0.25">
      <c r="A11" s="1" t="s">
        <v>79</v>
      </c>
      <c r="B11">
        <f>B3+B9</f>
        <v>395</v>
      </c>
      <c r="C11">
        <f t="shared" ref="C11:M11" si="2">C3+C9</f>
        <v>601</v>
      </c>
      <c r="D11">
        <f t="shared" si="2"/>
        <v>570</v>
      </c>
      <c r="E11">
        <f t="shared" si="2"/>
        <v>664</v>
      </c>
      <c r="F11">
        <f t="shared" si="2"/>
        <v>696</v>
      </c>
      <c r="G11">
        <f t="shared" si="2"/>
        <v>587</v>
      </c>
      <c r="H11">
        <f t="shared" si="2"/>
        <v>593</v>
      </c>
      <c r="I11">
        <f t="shared" si="2"/>
        <v>626</v>
      </c>
      <c r="J11">
        <f t="shared" si="2"/>
        <v>621</v>
      </c>
      <c r="K11">
        <f t="shared" si="2"/>
        <v>649</v>
      </c>
      <c r="L11">
        <f t="shared" si="2"/>
        <v>636</v>
      </c>
      <c r="M11">
        <f t="shared" si="2"/>
        <v>732</v>
      </c>
    </row>
    <row r="13" spans="1:14" x14ac:dyDescent="0.25">
      <c r="A13" s="1" t="s">
        <v>71</v>
      </c>
    </row>
    <row r="14" spans="1:14" x14ac:dyDescent="0.25">
      <c r="A14" t="s">
        <v>50</v>
      </c>
      <c r="B14" cm="1">
        <f t="array" ref="B14:M14">'Income Statement Year 1 '!B11:M11</f>
        <v>79</v>
      </c>
      <c r="C14">
        <v>75</v>
      </c>
      <c r="D14">
        <v>66</v>
      </c>
      <c r="E14">
        <v>94</v>
      </c>
      <c r="F14">
        <v>78</v>
      </c>
      <c r="G14">
        <v>67</v>
      </c>
      <c r="H14">
        <v>75</v>
      </c>
      <c r="I14">
        <v>74</v>
      </c>
      <c r="J14">
        <v>76</v>
      </c>
      <c r="K14">
        <v>79</v>
      </c>
      <c r="L14">
        <v>78</v>
      </c>
      <c r="M14">
        <v>100</v>
      </c>
      <c r="N14">
        <f>SUM(B14:M14)</f>
        <v>941</v>
      </c>
    </row>
    <row r="16" spans="1:14" x14ac:dyDescent="0.25">
      <c r="A16" s="11" t="s">
        <v>75</v>
      </c>
      <c r="B16">
        <f>B14+B15</f>
        <v>79</v>
      </c>
      <c r="C16">
        <f t="shared" ref="C16:M16" si="3">C14+C15</f>
        <v>75</v>
      </c>
      <c r="D16">
        <f t="shared" si="3"/>
        <v>66</v>
      </c>
      <c r="E16">
        <f t="shared" si="3"/>
        <v>94</v>
      </c>
      <c r="F16">
        <f t="shared" si="3"/>
        <v>78</v>
      </c>
      <c r="G16">
        <f t="shared" si="3"/>
        <v>67</v>
      </c>
      <c r="H16">
        <f t="shared" si="3"/>
        <v>75</v>
      </c>
      <c r="I16">
        <f t="shared" si="3"/>
        <v>74</v>
      </c>
      <c r="J16">
        <f t="shared" si="3"/>
        <v>76</v>
      </c>
      <c r="K16">
        <f t="shared" si="3"/>
        <v>79</v>
      </c>
      <c r="L16">
        <f t="shared" si="3"/>
        <v>78</v>
      </c>
      <c r="M16">
        <f t="shared" si="3"/>
        <v>100</v>
      </c>
    </row>
    <row r="17" spans="1:13" hidden="1" x14ac:dyDescent="0.25">
      <c r="A17" s="11"/>
    </row>
    <row r="18" spans="1:13" x14ac:dyDescent="0.25">
      <c r="A18" s="1" t="s">
        <v>72</v>
      </c>
    </row>
    <row r="19" spans="1:13" x14ac:dyDescent="0.25">
      <c r="A19" t="s">
        <v>73</v>
      </c>
    </row>
    <row r="20" spans="1:13" x14ac:dyDescent="0.25">
      <c r="A20" t="s">
        <v>91</v>
      </c>
      <c r="B20" cm="1">
        <f t="array" ref="B20:M20">'Income Statement Year 1 '!B18:M18</f>
        <v>50</v>
      </c>
      <c r="C20">
        <v>40</v>
      </c>
      <c r="D20">
        <v>40</v>
      </c>
      <c r="E20">
        <v>30</v>
      </c>
      <c r="F20">
        <v>30</v>
      </c>
      <c r="G20">
        <v>30</v>
      </c>
      <c r="H20">
        <v>20</v>
      </c>
      <c r="I20">
        <v>30</v>
      </c>
      <c r="J20">
        <v>30</v>
      </c>
      <c r="K20">
        <v>40</v>
      </c>
      <c r="L20">
        <v>40</v>
      </c>
      <c r="M20">
        <v>30</v>
      </c>
    </row>
    <row r="21" spans="1:13" x14ac:dyDescent="0.25">
      <c r="A21" t="s">
        <v>92</v>
      </c>
      <c r="B21" cm="1">
        <f t="array" ref="B21:M21">'Income Statement Year 1 '!B19:M19</f>
        <v>40</v>
      </c>
      <c r="C21">
        <v>20</v>
      </c>
      <c r="D21">
        <v>30</v>
      </c>
      <c r="E21">
        <v>40</v>
      </c>
      <c r="F21">
        <v>30</v>
      </c>
      <c r="G21">
        <v>20</v>
      </c>
      <c r="H21">
        <v>24</v>
      </c>
      <c r="I21">
        <v>25</v>
      </c>
      <c r="J21">
        <v>20</v>
      </c>
      <c r="K21">
        <v>30</v>
      </c>
      <c r="L21">
        <v>40</v>
      </c>
      <c r="M21">
        <v>30</v>
      </c>
    </row>
    <row r="22" spans="1:13" hidden="1" x14ac:dyDescent="0.25"/>
    <row r="23" spans="1:13" x14ac:dyDescent="0.25">
      <c r="A23" s="11" t="s">
        <v>74</v>
      </c>
      <c r="B23">
        <f>SUM(B19:B21)</f>
        <v>90</v>
      </c>
      <c r="C23">
        <f t="shared" ref="C23:M23" si="4">SUM(C19:C21)</f>
        <v>60</v>
      </c>
      <c r="D23">
        <f t="shared" si="4"/>
        <v>70</v>
      </c>
      <c r="E23">
        <f t="shared" si="4"/>
        <v>70</v>
      </c>
      <c r="F23">
        <f t="shared" si="4"/>
        <v>60</v>
      </c>
      <c r="G23">
        <f t="shared" si="4"/>
        <v>50</v>
      </c>
      <c r="H23">
        <f t="shared" si="4"/>
        <v>44</v>
      </c>
      <c r="I23">
        <f t="shared" si="4"/>
        <v>55</v>
      </c>
      <c r="J23">
        <f t="shared" si="4"/>
        <v>50</v>
      </c>
      <c r="K23">
        <f t="shared" si="4"/>
        <v>70</v>
      </c>
      <c r="L23">
        <f t="shared" si="4"/>
        <v>80</v>
      </c>
      <c r="M23">
        <f t="shared" si="4"/>
        <v>60</v>
      </c>
    </row>
    <row r="24" spans="1:13" hidden="1" x14ac:dyDescent="0.25"/>
    <row r="25" spans="1:13" hidden="1" x14ac:dyDescent="0.25"/>
    <row r="26" spans="1:13" x14ac:dyDescent="0.25">
      <c r="A26" s="1" t="s">
        <v>76</v>
      </c>
      <c r="B26">
        <f>B16+B23</f>
        <v>169</v>
      </c>
      <c r="C26">
        <f t="shared" ref="C26:M26" si="5">C16+C23</f>
        <v>135</v>
      </c>
      <c r="D26">
        <f t="shared" si="5"/>
        <v>136</v>
      </c>
      <c r="E26">
        <f t="shared" si="5"/>
        <v>164</v>
      </c>
      <c r="F26">
        <f t="shared" si="5"/>
        <v>138</v>
      </c>
      <c r="G26">
        <f t="shared" si="5"/>
        <v>117</v>
      </c>
      <c r="H26">
        <f t="shared" si="5"/>
        <v>119</v>
      </c>
      <c r="I26">
        <f t="shared" si="5"/>
        <v>129</v>
      </c>
      <c r="J26">
        <f t="shared" si="5"/>
        <v>126</v>
      </c>
      <c r="K26">
        <f t="shared" si="5"/>
        <v>149</v>
      </c>
      <c r="L26">
        <f t="shared" si="5"/>
        <v>158</v>
      </c>
      <c r="M26">
        <f t="shared" si="5"/>
        <v>160</v>
      </c>
    </row>
    <row r="28" spans="1:13" x14ac:dyDescent="0.25">
      <c r="A28" t="s">
        <v>77</v>
      </c>
      <c r="B28">
        <f>B9</f>
        <v>395</v>
      </c>
      <c r="C28">
        <f t="shared" ref="C28:M28" si="6">C9</f>
        <v>375</v>
      </c>
      <c r="D28">
        <f t="shared" si="6"/>
        <v>330</v>
      </c>
      <c r="E28">
        <f t="shared" si="6"/>
        <v>470</v>
      </c>
      <c r="F28">
        <f t="shared" si="6"/>
        <v>390</v>
      </c>
      <c r="G28">
        <f t="shared" si="6"/>
        <v>335</v>
      </c>
      <c r="H28">
        <f t="shared" si="6"/>
        <v>375</v>
      </c>
      <c r="I28">
        <f t="shared" si="6"/>
        <v>370</v>
      </c>
      <c r="J28">
        <f t="shared" si="6"/>
        <v>380</v>
      </c>
      <c r="K28">
        <f t="shared" si="6"/>
        <v>395</v>
      </c>
      <c r="L28">
        <f t="shared" si="6"/>
        <v>390</v>
      </c>
      <c r="M28">
        <f t="shared" si="6"/>
        <v>500</v>
      </c>
    </row>
    <row r="29" spans="1:13" x14ac:dyDescent="0.25">
      <c r="A29" t="s">
        <v>78</v>
      </c>
      <c r="B29">
        <f>B26</f>
        <v>169</v>
      </c>
      <c r="C29">
        <f t="shared" ref="C29:M29" si="7">C26</f>
        <v>135</v>
      </c>
      <c r="D29">
        <f t="shared" si="7"/>
        <v>136</v>
      </c>
      <c r="E29">
        <f t="shared" si="7"/>
        <v>164</v>
      </c>
      <c r="F29">
        <f t="shared" si="7"/>
        <v>138</v>
      </c>
      <c r="G29">
        <f t="shared" si="7"/>
        <v>117</v>
      </c>
      <c r="H29">
        <f t="shared" si="7"/>
        <v>119</v>
      </c>
      <c r="I29">
        <f t="shared" si="7"/>
        <v>129</v>
      </c>
      <c r="J29">
        <f t="shared" si="7"/>
        <v>126</v>
      </c>
      <c r="K29">
        <f t="shared" si="7"/>
        <v>149</v>
      </c>
      <c r="L29">
        <f t="shared" si="7"/>
        <v>158</v>
      </c>
      <c r="M29">
        <f t="shared" si="7"/>
        <v>160</v>
      </c>
    </row>
    <row r="30" spans="1:13" hidden="1" x14ac:dyDescent="0.25"/>
    <row r="31" spans="1:13" x14ac:dyDescent="0.25">
      <c r="A31" s="1" t="s">
        <v>81</v>
      </c>
      <c r="B31" s="1">
        <f>B28-B29</f>
        <v>226</v>
      </c>
      <c r="C31" s="1">
        <f t="shared" ref="C31:M31" si="8">C28-C29</f>
        <v>240</v>
      </c>
      <c r="D31" s="1">
        <f t="shared" si="8"/>
        <v>194</v>
      </c>
      <c r="E31" s="1">
        <f t="shared" si="8"/>
        <v>306</v>
      </c>
      <c r="F31" s="1">
        <f t="shared" si="8"/>
        <v>252</v>
      </c>
      <c r="G31" s="1">
        <f t="shared" si="8"/>
        <v>218</v>
      </c>
      <c r="H31" s="1">
        <f t="shared" si="8"/>
        <v>256</v>
      </c>
      <c r="I31" s="1">
        <f t="shared" si="8"/>
        <v>241</v>
      </c>
      <c r="J31" s="1">
        <f t="shared" si="8"/>
        <v>254</v>
      </c>
      <c r="K31" s="1">
        <f t="shared" si="8"/>
        <v>246</v>
      </c>
      <c r="L31" s="1">
        <f t="shared" si="8"/>
        <v>232</v>
      </c>
      <c r="M31" s="1">
        <f t="shared" si="8"/>
        <v>340</v>
      </c>
    </row>
    <row r="32" spans="1:13" x14ac:dyDescent="0.25">
      <c r="A32" t="s">
        <v>82</v>
      </c>
    </row>
    <row r="33" spans="1:14" x14ac:dyDescent="0.25">
      <c r="A33" t="s">
        <v>83</v>
      </c>
      <c r="B33">
        <f>B31-B32</f>
        <v>226</v>
      </c>
      <c r="C33">
        <f t="shared" ref="C33:M33" si="9">C31-C32</f>
        <v>240</v>
      </c>
      <c r="D33">
        <f t="shared" si="9"/>
        <v>194</v>
      </c>
      <c r="E33">
        <f t="shared" si="9"/>
        <v>306</v>
      </c>
      <c r="F33">
        <f t="shared" si="9"/>
        <v>252</v>
      </c>
      <c r="G33">
        <f t="shared" si="9"/>
        <v>218</v>
      </c>
      <c r="H33">
        <f t="shared" si="9"/>
        <v>256</v>
      </c>
      <c r="I33">
        <f t="shared" si="9"/>
        <v>241</v>
      </c>
      <c r="J33">
        <f t="shared" si="9"/>
        <v>254</v>
      </c>
      <c r="K33">
        <f t="shared" si="9"/>
        <v>246</v>
      </c>
      <c r="L33">
        <f t="shared" si="9"/>
        <v>232</v>
      </c>
      <c r="M33">
        <f t="shared" si="9"/>
        <v>340</v>
      </c>
      <c r="N33" s="13"/>
    </row>
    <row r="34" spans="1:14" x14ac:dyDescent="0.25">
      <c r="N34" s="14"/>
    </row>
    <row r="35" spans="1:14" x14ac:dyDescent="0.25">
      <c r="N35" s="15"/>
    </row>
    <row r="36" spans="1:14" x14ac:dyDescent="0.25">
      <c r="N36" s="16"/>
    </row>
    <row r="37" spans="1:14" ht="17.25" x14ac:dyDescent="0.25">
      <c r="C37" s="12"/>
      <c r="N37" s="16"/>
    </row>
    <row r="38" spans="1:14" x14ac:dyDescent="0.25">
      <c r="N38" s="17"/>
    </row>
    <row r="39" spans="1:14" x14ac:dyDescent="0.25">
      <c r="N39" s="17"/>
    </row>
    <row r="40" spans="1:14" x14ac:dyDescent="0.25">
      <c r="N40" s="16"/>
    </row>
    <row r="41" spans="1:14" x14ac:dyDescent="0.25">
      <c r="N41" s="18"/>
    </row>
    <row r="42" spans="1:14" x14ac:dyDescent="0.25">
      <c r="N42" s="14"/>
    </row>
    <row r="43" spans="1:14" x14ac:dyDescent="0.25">
      <c r="N43" s="13"/>
    </row>
    <row r="44" spans="1:14" x14ac:dyDescent="0.25">
      <c r="N44" s="13"/>
    </row>
    <row r="45" spans="1:14" x14ac:dyDescent="0.25">
      <c r="N45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C6" sqref="C6"/>
    </sheetView>
  </sheetViews>
  <sheetFormatPr defaultColWidth="11" defaultRowHeight="15.75" x14ac:dyDescent="0.25"/>
  <cols>
    <col min="1" max="1" width="15.875" customWidth="1"/>
    <col min="2" max="2" width="7.875" bestFit="1" customWidth="1"/>
    <col min="3" max="3" width="65.25" bestFit="1" customWidth="1"/>
  </cols>
  <sheetData>
    <row r="1" spans="1:4" x14ac:dyDescent="0.25">
      <c r="A1" s="35" t="s">
        <v>6</v>
      </c>
      <c r="B1" s="35"/>
      <c r="C1" s="35"/>
      <c r="D1" s="35"/>
    </row>
    <row r="2" spans="1:4" x14ac:dyDescent="0.25">
      <c r="A2" s="25" t="s">
        <v>93</v>
      </c>
      <c r="B2" s="25" t="s">
        <v>104</v>
      </c>
      <c r="C2" s="25" t="s">
        <v>94</v>
      </c>
      <c r="D2" s="25" t="s">
        <v>104</v>
      </c>
    </row>
    <row r="3" spans="1:4" x14ac:dyDescent="0.25">
      <c r="A3" s="26" t="s">
        <v>95</v>
      </c>
      <c r="B3" s="26">
        <f>'Income Statement Year 1 '!N10</f>
        <v>4705</v>
      </c>
      <c r="C3" s="26" t="s">
        <v>91</v>
      </c>
      <c r="D3" s="26">
        <f>'Income Statement Year 1 '!N18</f>
        <v>410</v>
      </c>
    </row>
    <row r="4" spans="1:4" x14ac:dyDescent="0.25">
      <c r="A4" s="26"/>
      <c r="B4" s="26"/>
      <c r="C4" s="26" t="s">
        <v>38</v>
      </c>
      <c r="D4" s="26">
        <f>'Income Statement Year 1 '!N19</f>
        <v>349</v>
      </c>
    </row>
    <row r="5" spans="1:4" x14ac:dyDescent="0.25">
      <c r="A5" s="26" t="s">
        <v>50</v>
      </c>
      <c r="B5" s="26">
        <f>'Cash Flow Year 1 '!N14</f>
        <v>941</v>
      </c>
      <c r="C5" s="26"/>
      <c r="D5" s="26"/>
    </row>
    <row r="6" spans="1:4" x14ac:dyDescent="0.25">
      <c r="A6" s="25" t="s">
        <v>100</v>
      </c>
      <c r="B6" s="26"/>
      <c r="C6" s="25" t="s">
        <v>98</v>
      </c>
      <c r="D6" s="26">
        <f>D3+D4</f>
        <v>759</v>
      </c>
    </row>
    <row r="7" spans="1:4" x14ac:dyDescent="0.25">
      <c r="A7" s="26" t="s">
        <v>97</v>
      </c>
      <c r="B7" s="26">
        <f>'Start Up Costs '!B7</f>
        <v>250</v>
      </c>
      <c r="C7" s="25" t="s">
        <v>99</v>
      </c>
      <c r="D7" s="26">
        <v>500</v>
      </c>
    </row>
    <row r="8" spans="1:4" x14ac:dyDescent="0.25">
      <c r="A8" s="26"/>
      <c r="B8" s="26"/>
      <c r="C8" s="26"/>
      <c r="D8" s="26"/>
    </row>
    <row r="9" spans="1:4" x14ac:dyDescent="0.25">
      <c r="A9" s="26"/>
      <c r="B9" s="26"/>
      <c r="C9" s="25" t="s">
        <v>101</v>
      </c>
      <c r="D9" s="26">
        <f>SUM(D3:D8)</f>
        <v>2018</v>
      </c>
    </row>
    <row r="10" spans="1:4" x14ac:dyDescent="0.25">
      <c r="A10" s="26"/>
      <c r="B10" s="26"/>
      <c r="C10" s="26"/>
      <c r="D10" s="26"/>
    </row>
    <row r="11" spans="1:4" x14ac:dyDescent="0.25">
      <c r="A11" s="26"/>
      <c r="B11" s="26"/>
      <c r="C11" s="25" t="s">
        <v>102</v>
      </c>
      <c r="D11" s="26">
        <f>B13-D9</f>
        <v>2937</v>
      </c>
    </row>
    <row r="12" spans="1:4" x14ac:dyDescent="0.25">
      <c r="A12" s="26"/>
      <c r="B12" s="26"/>
      <c r="C12" s="26"/>
      <c r="D12" s="26"/>
    </row>
    <row r="13" spans="1:4" x14ac:dyDescent="0.25">
      <c r="A13" s="25" t="s">
        <v>96</v>
      </c>
      <c r="B13" s="25">
        <f>SUM(B3,B4,B7)</f>
        <v>4955</v>
      </c>
      <c r="C13" s="25" t="s">
        <v>103</v>
      </c>
      <c r="D13" s="25">
        <v>4955</v>
      </c>
    </row>
    <row r="27" spans="3:3" ht="18" x14ac:dyDescent="0.3">
      <c r="C27" s="9" t="s">
        <v>62</v>
      </c>
    </row>
    <row r="29" spans="3:3" x14ac:dyDescent="0.25">
      <c r="C29" s="2" t="s">
        <v>57</v>
      </c>
    </row>
    <row r="31" spans="3:3" x14ac:dyDescent="0.25">
      <c r="C31" s="2" t="s">
        <v>63</v>
      </c>
    </row>
    <row r="33" spans="3:3" ht="16.5" x14ac:dyDescent="0.3">
      <c r="C33" s="3" t="s">
        <v>58</v>
      </c>
    </row>
    <row r="34" spans="3:3" ht="16.5" x14ac:dyDescent="0.3">
      <c r="C34" s="3" t="s">
        <v>59</v>
      </c>
    </row>
    <row r="35" spans="3:3" ht="16.5" x14ac:dyDescent="0.3">
      <c r="C35" s="3" t="s">
        <v>60</v>
      </c>
    </row>
    <row r="36" spans="3:3" ht="16.5" x14ac:dyDescent="0.3">
      <c r="C36" s="3" t="s">
        <v>61</v>
      </c>
    </row>
    <row r="38" spans="3:3" x14ac:dyDescent="0.25">
      <c r="C38" s="3" t="s">
        <v>47</v>
      </c>
    </row>
    <row r="39" spans="3:3" x14ac:dyDescent="0.25">
      <c r="C39" s="2" t="s">
        <v>64</v>
      </c>
    </row>
    <row r="40" spans="3:3" x14ac:dyDescent="0.25">
      <c r="C40" s="2" t="s">
        <v>65</v>
      </c>
    </row>
    <row r="41" spans="3:3" x14ac:dyDescent="0.25">
      <c r="C41" s="2" t="s">
        <v>80</v>
      </c>
    </row>
    <row r="42" spans="3:3" ht="16.5" x14ac:dyDescent="0.3">
      <c r="C42" s="10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opLeftCell="B7" workbookViewId="0">
      <selection activeCell="B28" sqref="B28:N28"/>
    </sheetView>
  </sheetViews>
  <sheetFormatPr defaultColWidth="11" defaultRowHeight="15.75" x14ac:dyDescent="0.25"/>
  <cols>
    <col min="1" max="1" width="26.375" bestFit="1" customWidth="1"/>
    <col min="14" max="14" width="12" bestFit="1" customWidth="1"/>
  </cols>
  <sheetData>
    <row r="1" spans="1:18" x14ac:dyDescent="0.25">
      <c r="A1" t="s">
        <v>1</v>
      </c>
    </row>
    <row r="3" spans="1:18" x14ac:dyDescent="0.25"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P3" t="s">
        <v>89</v>
      </c>
      <c r="R3" s="21">
        <v>20</v>
      </c>
    </row>
    <row r="4" spans="1:18" x14ac:dyDescent="0.25">
      <c r="A4" s="1" t="s">
        <v>9</v>
      </c>
      <c r="P4" t="s">
        <v>86</v>
      </c>
      <c r="R4" s="21">
        <v>15</v>
      </c>
    </row>
    <row r="5" spans="1:18" x14ac:dyDescent="0.25">
      <c r="A5" t="s">
        <v>85</v>
      </c>
      <c r="B5" s="21">
        <f>B6*$R3</f>
        <v>180</v>
      </c>
      <c r="C5" s="21">
        <f t="shared" ref="C5:M5" si="0">C6*$R3</f>
        <v>80</v>
      </c>
      <c r="D5" s="21">
        <f t="shared" si="0"/>
        <v>100</v>
      </c>
      <c r="E5" s="21">
        <f t="shared" si="0"/>
        <v>120</v>
      </c>
      <c r="F5" s="21">
        <f t="shared" si="0"/>
        <v>140</v>
      </c>
      <c r="G5" s="21">
        <f t="shared" si="0"/>
        <v>120</v>
      </c>
      <c r="H5" s="21">
        <f t="shared" si="0"/>
        <v>160</v>
      </c>
      <c r="I5" s="21">
        <f t="shared" si="0"/>
        <v>180</v>
      </c>
      <c r="J5" s="21">
        <f t="shared" si="0"/>
        <v>140</v>
      </c>
      <c r="K5" s="21">
        <f t="shared" si="0"/>
        <v>220</v>
      </c>
      <c r="L5" s="21">
        <f t="shared" si="0"/>
        <v>140</v>
      </c>
      <c r="M5" s="21">
        <f t="shared" si="0"/>
        <v>180</v>
      </c>
      <c r="N5" s="21">
        <f>SUM(B5:M5)</f>
        <v>1760</v>
      </c>
      <c r="P5" t="s">
        <v>87</v>
      </c>
      <c r="R5" s="21">
        <v>40</v>
      </c>
    </row>
    <row r="6" spans="1:18" x14ac:dyDescent="0.25">
      <c r="A6" t="s">
        <v>88</v>
      </c>
      <c r="B6">
        <v>9</v>
      </c>
      <c r="C6">
        <v>4</v>
      </c>
      <c r="D6">
        <v>5</v>
      </c>
      <c r="E6">
        <v>6</v>
      </c>
      <c r="F6">
        <v>7</v>
      </c>
      <c r="G6">
        <v>6</v>
      </c>
      <c r="H6">
        <v>8</v>
      </c>
      <c r="I6">
        <v>9</v>
      </c>
      <c r="J6">
        <v>7</v>
      </c>
      <c r="K6">
        <v>11</v>
      </c>
      <c r="L6">
        <v>7</v>
      </c>
      <c r="M6">
        <v>9</v>
      </c>
      <c r="P6" t="s">
        <v>90</v>
      </c>
      <c r="R6" s="20">
        <v>0.2</v>
      </c>
    </row>
    <row r="7" spans="1:18" x14ac:dyDescent="0.25">
      <c r="A7" t="s">
        <v>86</v>
      </c>
      <c r="B7" s="21">
        <f>B8*$R4</f>
        <v>120</v>
      </c>
      <c r="C7" s="21">
        <f t="shared" ref="C7:M7" si="1">C8*$R4</f>
        <v>120</v>
      </c>
      <c r="D7" s="21">
        <f t="shared" si="1"/>
        <v>120</v>
      </c>
      <c r="E7" s="21">
        <f t="shared" si="1"/>
        <v>120</v>
      </c>
      <c r="F7" s="21">
        <f t="shared" si="1"/>
        <v>135</v>
      </c>
      <c r="G7" s="21">
        <f t="shared" si="1"/>
        <v>150</v>
      </c>
      <c r="H7" s="21">
        <f t="shared" si="1"/>
        <v>105</v>
      </c>
      <c r="I7" s="21">
        <f t="shared" si="1"/>
        <v>135</v>
      </c>
      <c r="J7" s="21">
        <f t="shared" si="1"/>
        <v>135</v>
      </c>
      <c r="K7" s="21">
        <f t="shared" si="1"/>
        <v>120</v>
      </c>
      <c r="L7" s="21">
        <f t="shared" si="1"/>
        <v>135</v>
      </c>
      <c r="M7" s="21">
        <f t="shared" si="1"/>
        <v>105</v>
      </c>
      <c r="N7" s="21">
        <f t="shared" ref="N7:N28" si="2">SUM(B7:M7)</f>
        <v>1500</v>
      </c>
    </row>
    <row r="8" spans="1:18" x14ac:dyDescent="0.25">
      <c r="A8" t="s">
        <v>88</v>
      </c>
      <c r="B8">
        <v>8</v>
      </c>
      <c r="C8">
        <v>8</v>
      </c>
      <c r="D8">
        <v>8</v>
      </c>
      <c r="E8">
        <v>8</v>
      </c>
      <c r="F8">
        <v>9</v>
      </c>
      <c r="G8">
        <v>10</v>
      </c>
      <c r="H8">
        <v>7</v>
      </c>
      <c r="I8">
        <v>9</v>
      </c>
      <c r="J8">
        <v>9</v>
      </c>
      <c r="K8">
        <v>8</v>
      </c>
      <c r="L8">
        <v>9</v>
      </c>
      <c r="M8">
        <v>7</v>
      </c>
    </row>
    <row r="9" spans="1:18" x14ac:dyDescent="0.25">
      <c r="A9" t="s">
        <v>87</v>
      </c>
      <c r="B9" s="21">
        <f>B10*$R5</f>
        <v>240</v>
      </c>
      <c r="C9" s="21">
        <f t="shared" ref="C9:M9" si="3">C10*$R5</f>
        <v>200</v>
      </c>
      <c r="D9" s="21">
        <f t="shared" si="3"/>
        <v>280</v>
      </c>
      <c r="E9" s="21">
        <f t="shared" si="3"/>
        <v>240</v>
      </c>
      <c r="F9" s="21">
        <f t="shared" si="3"/>
        <v>320</v>
      </c>
      <c r="G9" s="21">
        <f t="shared" si="3"/>
        <v>360</v>
      </c>
      <c r="H9" s="21">
        <f t="shared" si="3"/>
        <v>280</v>
      </c>
      <c r="I9" s="21">
        <f t="shared" si="3"/>
        <v>320</v>
      </c>
      <c r="J9" s="21">
        <f t="shared" si="3"/>
        <v>280</v>
      </c>
      <c r="K9" s="21">
        <f t="shared" si="3"/>
        <v>240</v>
      </c>
      <c r="L9" s="21">
        <f t="shared" si="3"/>
        <v>240</v>
      </c>
      <c r="M9" s="21">
        <f t="shared" si="3"/>
        <v>200</v>
      </c>
      <c r="N9" s="21">
        <f t="shared" si="2"/>
        <v>3200</v>
      </c>
    </row>
    <row r="10" spans="1:18" x14ac:dyDescent="0.25">
      <c r="A10" t="s">
        <v>88</v>
      </c>
      <c r="B10">
        <v>6</v>
      </c>
      <c r="C10">
        <v>5</v>
      </c>
      <c r="D10">
        <v>7</v>
      </c>
      <c r="E10">
        <v>6</v>
      </c>
      <c r="F10">
        <v>8</v>
      </c>
      <c r="G10">
        <v>9</v>
      </c>
      <c r="H10">
        <v>7</v>
      </c>
      <c r="I10">
        <v>8</v>
      </c>
      <c r="J10">
        <v>7</v>
      </c>
      <c r="K10">
        <v>6</v>
      </c>
      <c r="L10">
        <v>6</v>
      </c>
      <c r="M10">
        <v>5</v>
      </c>
    </row>
    <row r="11" spans="1:18" x14ac:dyDescent="0.25">
      <c r="A11" s="1" t="s">
        <v>54</v>
      </c>
      <c r="B11" s="21">
        <f>SUM(B5,B7,B9)</f>
        <v>540</v>
      </c>
      <c r="C11" s="21">
        <f t="shared" ref="C11:M11" si="4">SUM(C5,C7,C9)</f>
        <v>400</v>
      </c>
      <c r="D11" s="21">
        <f t="shared" si="4"/>
        <v>500</v>
      </c>
      <c r="E11" s="21">
        <f t="shared" si="4"/>
        <v>480</v>
      </c>
      <c r="F11" s="21">
        <f t="shared" si="4"/>
        <v>595</v>
      </c>
      <c r="G11" s="21">
        <f t="shared" si="4"/>
        <v>630</v>
      </c>
      <c r="H11" s="21">
        <f t="shared" si="4"/>
        <v>545</v>
      </c>
      <c r="I11" s="21">
        <f t="shared" si="4"/>
        <v>635</v>
      </c>
      <c r="J11" s="21">
        <f t="shared" si="4"/>
        <v>555</v>
      </c>
      <c r="K11" s="21">
        <f t="shared" si="4"/>
        <v>580</v>
      </c>
      <c r="L11" s="21">
        <f t="shared" si="4"/>
        <v>515</v>
      </c>
      <c r="M11" s="21">
        <f t="shared" si="4"/>
        <v>485</v>
      </c>
      <c r="N11" s="21">
        <f>SUM(N5:N9)</f>
        <v>6460</v>
      </c>
    </row>
    <row r="12" spans="1:18" x14ac:dyDescent="0.25">
      <c r="A12" s="1" t="s">
        <v>50</v>
      </c>
      <c r="B12" s="21">
        <f>B11*$R6</f>
        <v>108</v>
      </c>
      <c r="C12" s="21">
        <f t="shared" ref="C12:M12" si="5">C11*$R6</f>
        <v>80</v>
      </c>
      <c r="D12" s="21">
        <f t="shared" si="5"/>
        <v>100</v>
      </c>
      <c r="E12" s="21">
        <f t="shared" si="5"/>
        <v>96</v>
      </c>
      <c r="F12" s="21">
        <f t="shared" si="5"/>
        <v>119</v>
      </c>
      <c r="G12" s="21">
        <f t="shared" si="5"/>
        <v>126</v>
      </c>
      <c r="H12" s="21">
        <f t="shared" si="5"/>
        <v>109</v>
      </c>
      <c r="I12" s="21">
        <f t="shared" si="5"/>
        <v>127</v>
      </c>
      <c r="J12" s="21">
        <f t="shared" si="5"/>
        <v>111</v>
      </c>
      <c r="K12" s="21">
        <f t="shared" si="5"/>
        <v>116</v>
      </c>
      <c r="L12" s="21">
        <f t="shared" si="5"/>
        <v>103</v>
      </c>
      <c r="M12" s="21">
        <f t="shared" si="5"/>
        <v>97</v>
      </c>
      <c r="N12" s="21">
        <f t="shared" si="2"/>
        <v>1292</v>
      </c>
    </row>
    <row r="13" spans="1:18" x14ac:dyDescent="0.25">
      <c r="N13" s="21"/>
    </row>
    <row r="14" spans="1:18" x14ac:dyDescent="0.25">
      <c r="A14" s="1" t="s">
        <v>56</v>
      </c>
      <c r="B14" s="21">
        <f>B11-B12</f>
        <v>432</v>
      </c>
      <c r="C14" s="21">
        <f t="shared" ref="C14:M14" si="6">C11-C12</f>
        <v>320</v>
      </c>
      <c r="D14" s="21">
        <f t="shared" si="6"/>
        <v>400</v>
      </c>
      <c r="E14" s="21">
        <f t="shared" si="6"/>
        <v>384</v>
      </c>
      <c r="F14" s="21">
        <f t="shared" si="6"/>
        <v>476</v>
      </c>
      <c r="G14" s="21">
        <f t="shared" si="6"/>
        <v>504</v>
      </c>
      <c r="H14" s="21">
        <f t="shared" si="6"/>
        <v>436</v>
      </c>
      <c r="I14" s="21">
        <f t="shared" si="6"/>
        <v>508</v>
      </c>
      <c r="J14" s="21">
        <f t="shared" si="6"/>
        <v>444</v>
      </c>
      <c r="K14" s="21">
        <f t="shared" si="6"/>
        <v>464</v>
      </c>
      <c r="L14" s="21">
        <f t="shared" si="6"/>
        <v>412</v>
      </c>
      <c r="M14" s="21">
        <f t="shared" si="6"/>
        <v>388</v>
      </c>
      <c r="N14" s="21">
        <f t="shared" si="2"/>
        <v>5168</v>
      </c>
    </row>
    <row r="15" spans="1:18" x14ac:dyDescent="0.25">
      <c r="N15" s="21"/>
    </row>
    <row r="16" spans="1:18" x14ac:dyDescent="0.25">
      <c r="A16" s="1" t="s">
        <v>55</v>
      </c>
      <c r="N16" s="21"/>
    </row>
    <row r="17" spans="1:14" x14ac:dyDescent="0.25">
      <c r="A17" t="s">
        <v>35</v>
      </c>
      <c r="N17" s="21"/>
    </row>
    <row r="18" spans="1:14" ht="15" customHeight="1" x14ac:dyDescent="0.25">
      <c r="A18" t="s">
        <v>36</v>
      </c>
      <c r="N18" s="21"/>
    </row>
    <row r="19" spans="1:14" ht="15" customHeight="1" x14ac:dyDescent="0.25">
      <c r="A19" s="21" t="s">
        <v>37</v>
      </c>
      <c r="B19" s="21">
        <v>50</v>
      </c>
      <c r="C19" s="21">
        <v>40</v>
      </c>
      <c r="D19" s="21">
        <v>40</v>
      </c>
      <c r="E19" s="22">
        <v>30</v>
      </c>
      <c r="F19" s="21">
        <v>30</v>
      </c>
      <c r="G19" s="21">
        <v>30</v>
      </c>
      <c r="H19" s="21">
        <v>20</v>
      </c>
      <c r="I19" s="21">
        <v>30</v>
      </c>
      <c r="J19" s="21">
        <v>30</v>
      </c>
      <c r="K19" s="21">
        <v>40</v>
      </c>
      <c r="L19" s="21">
        <v>40</v>
      </c>
      <c r="M19" s="21">
        <v>30</v>
      </c>
      <c r="N19" s="21">
        <f t="shared" si="2"/>
        <v>410</v>
      </c>
    </row>
    <row r="20" spans="1:14" x14ac:dyDescent="0.25">
      <c r="A20" s="21" t="s">
        <v>38</v>
      </c>
      <c r="B20" s="21">
        <v>40</v>
      </c>
      <c r="C20" s="21">
        <v>20</v>
      </c>
      <c r="D20" s="21">
        <v>30</v>
      </c>
      <c r="E20" s="21">
        <v>40</v>
      </c>
      <c r="F20" s="21">
        <v>30</v>
      </c>
      <c r="G20" s="21">
        <v>20</v>
      </c>
      <c r="H20" s="21">
        <v>24</v>
      </c>
      <c r="I20" s="21">
        <v>25</v>
      </c>
      <c r="J20" s="21">
        <v>20</v>
      </c>
      <c r="K20" s="21">
        <v>30</v>
      </c>
      <c r="L20" s="21">
        <v>40</v>
      </c>
      <c r="M20" s="21">
        <v>30</v>
      </c>
      <c r="N20" s="21">
        <f t="shared" si="2"/>
        <v>349</v>
      </c>
    </row>
    <row r="21" spans="1:14" x14ac:dyDescent="0.25">
      <c r="A21" s="21" t="s">
        <v>39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x14ac:dyDescent="0.25">
      <c r="A22" s="34" t="s">
        <v>40</v>
      </c>
      <c r="B22" s="34"/>
      <c r="C22" s="34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23"/>
      <c r="B23" s="23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x14ac:dyDescent="0.25">
      <c r="A24" s="24" t="s">
        <v>41</v>
      </c>
      <c r="B24" s="21">
        <f>SUM(B19:B20)</f>
        <v>90</v>
      </c>
      <c r="C24" s="21">
        <f t="shared" ref="C24:M24" si="7">SUM(C19:C20)</f>
        <v>60</v>
      </c>
      <c r="D24" s="21">
        <f t="shared" si="7"/>
        <v>70</v>
      </c>
      <c r="E24" s="21">
        <f t="shared" si="7"/>
        <v>70</v>
      </c>
      <c r="F24" s="21">
        <f t="shared" si="7"/>
        <v>60</v>
      </c>
      <c r="G24" s="21">
        <f t="shared" si="7"/>
        <v>50</v>
      </c>
      <c r="H24" s="21">
        <f t="shared" si="7"/>
        <v>44</v>
      </c>
      <c r="I24" s="21">
        <f t="shared" si="7"/>
        <v>55</v>
      </c>
      <c r="J24" s="21">
        <f t="shared" si="7"/>
        <v>50</v>
      </c>
      <c r="K24" s="21">
        <f t="shared" si="7"/>
        <v>70</v>
      </c>
      <c r="L24" s="21">
        <f t="shared" si="7"/>
        <v>80</v>
      </c>
      <c r="M24" s="21">
        <f t="shared" si="7"/>
        <v>60</v>
      </c>
      <c r="N24" s="21">
        <f t="shared" si="2"/>
        <v>759</v>
      </c>
    </row>
    <row r="25" spans="1:14" x14ac:dyDescent="0.25">
      <c r="A25" s="1"/>
      <c r="N25" s="21"/>
    </row>
    <row r="26" spans="1:14" x14ac:dyDescent="0.25">
      <c r="A26" s="1" t="s">
        <v>53</v>
      </c>
      <c r="B26" s="21">
        <f>B14-B24</f>
        <v>342</v>
      </c>
      <c r="C26" s="21">
        <f t="shared" ref="C26:M26" si="8">C14-C24</f>
        <v>260</v>
      </c>
      <c r="D26" s="21">
        <f t="shared" si="8"/>
        <v>330</v>
      </c>
      <c r="E26" s="21">
        <f t="shared" si="8"/>
        <v>314</v>
      </c>
      <c r="F26" s="21">
        <f t="shared" si="8"/>
        <v>416</v>
      </c>
      <c r="G26" s="21">
        <f t="shared" si="8"/>
        <v>454</v>
      </c>
      <c r="H26" s="21">
        <f t="shared" si="8"/>
        <v>392</v>
      </c>
      <c r="I26" s="21">
        <f t="shared" si="8"/>
        <v>453</v>
      </c>
      <c r="J26" s="21">
        <f t="shared" si="8"/>
        <v>394</v>
      </c>
      <c r="K26" s="21">
        <f t="shared" si="8"/>
        <v>394</v>
      </c>
      <c r="L26" s="21">
        <f t="shared" si="8"/>
        <v>332</v>
      </c>
      <c r="M26" s="21">
        <f t="shared" si="8"/>
        <v>328</v>
      </c>
      <c r="N26" s="21">
        <f t="shared" si="2"/>
        <v>4409</v>
      </c>
    </row>
    <row r="27" spans="1:14" x14ac:dyDescent="0.25">
      <c r="A27" t="s">
        <v>42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1"/>
    </row>
    <row r="28" spans="1:14" x14ac:dyDescent="0.25">
      <c r="A28" s="1" t="s">
        <v>43</v>
      </c>
      <c r="B28" s="21">
        <f>B26-B26*B27</f>
        <v>342</v>
      </c>
      <c r="C28" s="21">
        <f t="shared" ref="C28:M28" si="9">C26-C26*C27</f>
        <v>260</v>
      </c>
      <c r="D28" s="21">
        <f t="shared" si="9"/>
        <v>330</v>
      </c>
      <c r="E28" s="21">
        <f t="shared" si="9"/>
        <v>314</v>
      </c>
      <c r="F28" s="21">
        <f t="shared" si="9"/>
        <v>416</v>
      </c>
      <c r="G28" s="21">
        <f t="shared" si="9"/>
        <v>454</v>
      </c>
      <c r="H28" s="21">
        <f t="shared" si="9"/>
        <v>392</v>
      </c>
      <c r="I28" s="21">
        <f t="shared" si="9"/>
        <v>453</v>
      </c>
      <c r="J28" s="21">
        <f t="shared" si="9"/>
        <v>394</v>
      </c>
      <c r="K28" s="21">
        <f t="shared" si="9"/>
        <v>394</v>
      </c>
      <c r="L28" s="21">
        <f t="shared" si="9"/>
        <v>332</v>
      </c>
      <c r="M28" s="21">
        <f t="shared" si="9"/>
        <v>328</v>
      </c>
      <c r="N28" s="21">
        <f t="shared" si="2"/>
        <v>4409</v>
      </c>
    </row>
  </sheetData>
  <mergeCells count="1">
    <mergeCell ref="A22:C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2" zoomScale="77" zoomScaleNormal="77" workbookViewId="0">
      <selection activeCell="A35" sqref="A35"/>
    </sheetView>
  </sheetViews>
  <sheetFormatPr defaultColWidth="11" defaultRowHeight="15.75" x14ac:dyDescent="0.25"/>
  <cols>
    <col min="1" max="1" width="38.5" customWidth="1"/>
  </cols>
  <sheetData>
    <row r="1" spans="1:14" x14ac:dyDescent="0.25">
      <c r="A1" s="1" t="s">
        <v>4</v>
      </c>
    </row>
    <row r="2" spans="1:14" x14ac:dyDescent="0.25">
      <c r="B2" s="19" t="s">
        <v>10</v>
      </c>
      <c r="C2" s="19" t="s">
        <v>11</v>
      </c>
      <c r="D2" s="19" t="s">
        <v>12</v>
      </c>
      <c r="E2" s="19" t="s">
        <v>13</v>
      </c>
      <c r="F2" s="19" t="s">
        <v>14</v>
      </c>
      <c r="G2" s="19" t="s">
        <v>15</v>
      </c>
      <c r="H2" s="19" t="s">
        <v>16</v>
      </c>
      <c r="I2" s="19" t="s">
        <v>17</v>
      </c>
      <c r="J2" s="19" t="s">
        <v>18</v>
      </c>
      <c r="K2" s="19" t="s">
        <v>19</v>
      </c>
      <c r="L2" s="19" t="s">
        <v>20</v>
      </c>
      <c r="M2" s="19" t="s">
        <v>21</v>
      </c>
    </row>
    <row r="3" spans="1:14" x14ac:dyDescent="0.25">
      <c r="A3" s="1" t="s">
        <v>66</v>
      </c>
      <c r="B3">
        <f>'Cash Flow Year 1 '!M33</f>
        <v>340</v>
      </c>
      <c r="C3">
        <f>B33</f>
        <v>342</v>
      </c>
      <c r="D3">
        <f t="shared" ref="D3:M3" si="0">C33</f>
        <v>260</v>
      </c>
      <c r="E3">
        <f t="shared" si="0"/>
        <v>330</v>
      </c>
      <c r="F3">
        <f t="shared" si="0"/>
        <v>314</v>
      </c>
      <c r="G3">
        <f t="shared" si="0"/>
        <v>416</v>
      </c>
      <c r="H3">
        <f t="shared" si="0"/>
        <v>454</v>
      </c>
      <c r="I3">
        <f t="shared" si="0"/>
        <v>392</v>
      </c>
      <c r="J3">
        <f t="shared" si="0"/>
        <v>453</v>
      </c>
      <c r="K3">
        <f t="shared" si="0"/>
        <v>394</v>
      </c>
      <c r="L3">
        <f t="shared" si="0"/>
        <v>394</v>
      </c>
      <c r="M3">
        <f t="shared" si="0"/>
        <v>332</v>
      </c>
    </row>
    <row r="5" spans="1:14" x14ac:dyDescent="0.25">
      <c r="A5" s="1" t="s">
        <v>69</v>
      </c>
    </row>
    <row r="6" spans="1:14" x14ac:dyDescent="0.25">
      <c r="A6" t="s">
        <v>68</v>
      </c>
      <c r="B6" cm="1">
        <f t="array" ref="B6:M6">'Income Statement Year 2 '!B11:M11</f>
        <v>540</v>
      </c>
      <c r="C6">
        <v>400</v>
      </c>
      <c r="D6">
        <v>500</v>
      </c>
      <c r="E6">
        <v>480</v>
      </c>
      <c r="F6">
        <v>595</v>
      </c>
      <c r="G6">
        <v>630</v>
      </c>
      <c r="H6">
        <v>545</v>
      </c>
      <c r="I6">
        <v>635</v>
      </c>
      <c r="J6">
        <v>555</v>
      </c>
      <c r="K6">
        <v>580</v>
      </c>
      <c r="L6">
        <v>515</v>
      </c>
      <c r="M6">
        <v>485</v>
      </c>
    </row>
    <row r="7" spans="1:14" x14ac:dyDescent="0.25">
      <c r="A7" t="s">
        <v>67</v>
      </c>
    </row>
    <row r="9" spans="1:14" x14ac:dyDescent="0.25">
      <c r="A9" s="1" t="s">
        <v>70</v>
      </c>
      <c r="B9">
        <f>B6+B7</f>
        <v>540</v>
      </c>
      <c r="C9">
        <f t="shared" ref="C9:M9" si="1">C6+C7</f>
        <v>400</v>
      </c>
      <c r="D9">
        <f t="shared" si="1"/>
        <v>500</v>
      </c>
      <c r="E9">
        <f t="shared" si="1"/>
        <v>480</v>
      </c>
      <c r="F9">
        <f t="shared" si="1"/>
        <v>595</v>
      </c>
      <c r="G9">
        <f t="shared" si="1"/>
        <v>630</v>
      </c>
      <c r="H9">
        <f t="shared" si="1"/>
        <v>545</v>
      </c>
      <c r="I9">
        <f t="shared" si="1"/>
        <v>635</v>
      </c>
      <c r="J9">
        <f t="shared" si="1"/>
        <v>555</v>
      </c>
      <c r="K9">
        <f t="shared" si="1"/>
        <v>580</v>
      </c>
      <c r="L9">
        <f t="shared" si="1"/>
        <v>515</v>
      </c>
      <c r="M9">
        <f t="shared" si="1"/>
        <v>485</v>
      </c>
    </row>
    <row r="10" spans="1:14" x14ac:dyDescent="0.25">
      <c r="A10" s="1"/>
    </row>
    <row r="11" spans="1:14" x14ac:dyDescent="0.25">
      <c r="A11" s="1" t="s">
        <v>79</v>
      </c>
      <c r="B11">
        <f>B3+B9</f>
        <v>880</v>
      </c>
      <c r="C11">
        <f t="shared" ref="C11:M11" si="2">C3+C9</f>
        <v>742</v>
      </c>
      <c r="D11">
        <f t="shared" si="2"/>
        <v>760</v>
      </c>
      <c r="E11">
        <f t="shared" si="2"/>
        <v>810</v>
      </c>
      <c r="F11">
        <f t="shared" si="2"/>
        <v>909</v>
      </c>
      <c r="G11">
        <f t="shared" si="2"/>
        <v>1046</v>
      </c>
      <c r="H11">
        <f t="shared" si="2"/>
        <v>999</v>
      </c>
      <c r="I11">
        <f t="shared" si="2"/>
        <v>1027</v>
      </c>
      <c r="J11">
        <f t="shared" si="2"/>
        <v>1008</v>
      </c>
      <c r="K11">
        <f t="shared" si="2"/>
        <v>974</v>
      </c>
      <c r="L11">
        <f t="shared" si="2"/>
        <v>909</v>
      </c>
      <c r="M11">
        <f t="shared" si="2"/>
        <v>817</v>
      </c>
    </row>
    <row r="12" spans="1:14" hidden="1" x14ac:dyDescent="0.25"/>
    <row r="13" spans="1:14" x14ac:dyDescent="0.25">
      <c r="A13" s="1" t="s">
        <v>71</v>
      </c>
    </row>
    <row r="14" spans="1:14" x14ac:dyDescent="0.25">
      <c r="A14" t="s">
        <v>50</v>
      </c>
      <c r="B14" cm="1">
        <f t="array" ref="B14:M14">'Income Statement Year 2 '!B12:M12</f>
        <v>108</v>
      </c>
      <c r="C14">
        <v>80</v>
      </c>
      <c r="D14">
        <v>100</v>
      </c>
      <c r="E14">
        <v>96</v>
      </c>
      <c r="F14">
        <v>119</v>
      </c>
      <c r="G14">
        <v>126</v>
      </c>
      <c r="H14">
        <v>109</v>
      </c>
      <c r="I14">
        <v>127</v>
      </c>
      <c r="J14">
        <v>111</v>
      </c>
      <c r="K14">
        <v>116</v>
      </c>
      <c r="L14">
        <v>103</v>
      </c>
      <c r="M14">
        <v>97</v>
      </c>
      <c r="N14">
        <f>SUM(B14:M14)</f>
        <v>1292</v>
      </c>
    </row>
    <row r="16" spans="1:14" x14ac:dyDescent="0.25">
      <c r="A16" s="11" t="s">
        <v>75</v>
      </c>
      <c r="B16">
        <f>B14+B15</f>
        <v>108</v>
      </c>
      <c r="C16">
        <f t="shared" ref="C16:M16" si="3">C14+C15</f>
        <v>80</v>
      </c>
      <c r="D16">
        <f t="shared" si="3"/>
        <v>100</v>
      </c>
      <c r="E16">
        <f t="shared" si="3"/>
        <v>96</v>
      </c>
      <c r="F16">
        <f t="shared" si="3"/>
        <v>119</v>
      </c>
      <c r="G16">
        <f t="shared" si="3"/>
        <v>126</v>
      </c>
      <c r="H16">
        <f t="shared" si="3"/>
        <v>109</v>
      </c>
      <c r="I16">
        <f t="shared" si="3"/>
        <v>127</v>
      </c>
      <c r="J16">
        <f t="shared" si="3"/>
        <v>111</v>
      </c>
      <c r="K16">
        <f t="shared" si="3"/>
        <v>116</v>
      </c>
      <c r="L16">
        <f t="shared" si="3"/>
        <v>103</v>
      </c>
      <c r="M16">
        <f t="shared" si="3"/>
        <v>97</v>
      </c>
    </row>
    <row r="17" spans="1:13" x14ac:dyDescent="0.25">
      <c r="A17" s="11"/>
    </row>
    <row r="18" spans="1:13" x14ac:dyDescent="0.25">
      <c r="A18" s="1" t="s">
        <v>72</v>
      </c>
    </row>
    <row r="19" spans="1:13" x14ac:dyDescent="0.25">
      <c r="A19" t="s">
        <v>73</v>
      </c>
    </row>
    <row r="20" spans="1:13" x14ac:dyDescent="0.25">
      <c r="A20" t="s">
        <v>91</v>
      </c>
      <c r="B20" cm="1">
        <f t="array" ref="B20:M20">'Income Statement Year 2 '!B19:M19</f>
        <v>50</v>
      </c>
      <c r="C20">
        <v>40</v>
      </c>
      <c r="D20">
        <v>40</v>
      </c>
      <c r="E20">
        <v>30</v>
      </c>
      <c r="F20">
        <v>30</v>
      </c>
      <c r="G20">
        <v>30</v>
      </c>
      <c r="H20">
        <v>20</v>
      </c>
      <c r="I20">
        <v>30</v>
      </c>
      <c r="J20">
        <v>30</v>
      </c>
      <c r="K20">
        <v>40</v>
      </c>
      <c r="L20">
        <v>40</v>
      </c>
      <c r="M20">
        <v>30</v>
      </c>
    </row>
    <row r="21" spans="1:13" x14ac:dyDescent="0.25">
      <c r="A21" t="s">
        <v>92</v>
      </c>
      <c r="B21" cm="1">
        <f t="array" ref="B21:M21">'Income Statement Year 2 '!B20:M20</f>
        <v>40</v>
      </c>
      <c r="C21">
        <v>20</v>
      </c>
      <c r="D21">
        <v>30</v>
      </c>
      <c r="E21">
        <v>40</v>
      </c>
      <c r="F21">
        <v>30</v>
      </c>
      <c r="G21">
        <v>20</v>
      </c>
      <c r="H21">
        <v>24</v>
      </c>
      <c r="I21">
        <v>25</v>
      </c>
      <c r="J21">
        <v>20</v>
      </c>
      <c r="K21">
        <v>30</v>
      </c>
      <c r="L21">
        <v>40</v>
      </c>
      <c r="M21">
        <v>30</v>
      </c>
    </row>
    <row r="23" spans="1:13" x14ac:dyDescent="0.25">
      <c r="A23" s="11" t="s">
        <v>74</v>
      </c>
      <c r="B23">
        <f>SUM(B19:B21)</f>
        <v>90</v>
      </c>
      <c r="C23">
        <f t="shared" ref="C23:M23" si="4">SUM(C19:C21)</f>
        <v>60</v>
      </c>
      <c r="D23">
        <f t="shared" si="4"/>
        <v>70</v>
      </c>
      <c r="E23">
        <f t="shared" si="4"/>
        <v>70</v>
      </c>
      <c r="F23">
        <f t="shared" si="4"/>
        <v>60</v>
      </c>
      <c r="G23">
        <f t="shared" si="4"/>
        <v>50</v>
      </c>
      <c r="H23">
        <f t="shared" si="4"/>
        <v>44</v>
      </c>
      <c r="I23">
        <f t="shared" si="4"/>
        <v>55</v>
      </c>
      <c r="J23">
        <f t="shared" si="4"/>
        <v>50</v>
      </c>
      <c r="K23">
        <f t="shared" si="4"/>
        <v>70</v>
      </c>
      <c r="L23">
        <f t="shared" si="4"/>
        <v>80</v>
      </c>
      <c r="M23">
        <f t="shared" si="4"/>
        <v>60</v>
      </c>
    </row>
    <row r="24" spans="1:13" hidden="1" x14ac:dyDescent="0.25"/>
    <row r="25" spans="1:13" hidden="1" x14ac:dyDescent="0.25"/>
    <row r="26" spans="1:13" x14ac:dyDescent="0.25">
      <c r="A26" s="1" t="s">
        <v>76</v>
      </c>
      <c r="B26">
        <f>B16+B23</f>
        <v>198</v>
      </c>
      <c r="C26">
        <f t="shared" ref="C26:M26" si="5">C16+C23</f>
        <v>140</v>
      </c>
      <c r="D26">
        <f t="shared" si="5"/>
        <v>170</v>
      </c>
      <c r="E26">
        <f t="shared" si="5"/>
        <v>166</v>
      </c>
      <c r="F26">
        <f t="shared" si="5"/>
        <v>179</v>
      </c>
      <c r="G26">
        <f t="shared" si="5"/>
        <v>176</v>
      </c>
      <c r="H26">
        <f t="shared" si="5"/>
        <v>153</v>
      </c>
      <c r="I26">
        <f t="shared" si="5"/>
        <v>182</v>
      </c>
      <c r="J26">
        <f t="shared" si="5"/>
        <v>161</v>
      </c>
      <c r="K26">
        <f t="shared" si="5"/>
        <v>186</v>
      </c>
      <c r="L26">
        <f t="shared" si="5"/>
        <v>183</v>
      </c>
      <c r="M26">
        <f t="shared" si="5"/>
        <v>157</v>
      </c>
    </row>
    <row r="28" spans="1:13" x14ac:dyDescent="0.25">
      <c r="A28" t="s">
        <v>77</v>
      </c>
      <c r="B28">
        <f>B9</f>
        <v>540</v>
      </c>
      <c r="C28">
        <f t="shared" ref="C28:M28" si="6">C9</f>
        <v>400</v>
      </c>
      <c r="D28">
        <f t="shared" si="6"/>
        <v>500</v>
      </c>
      <c r="E28">
        <f t="shared" si="6"/>
        <v>480</v>
      </c>
      <c r="F28">
        <f t="shared" si="6"/>
        <v>595</v>
      </c>
      <c r="G28">
        <f t="shared" si="6"/>
        <v>630</v>
      </c>
      <c r="H28">
        <f t="shared" si="6"/>
        <v>545</v>
      </c>
      <c r="I28">
        <f t="shared" si="6"/>
        <v>635</v>
      </c>
      <c r="J28">
        <f t="shared" si="6"/>
        <v>555</v>
      </c>
      <c r="K28">
        <f t="shared" si="6"/>
        <v>580</v>
      </c>
      <c r="L28">
        <f t="shared" si="6"/>
        <v>515</v>
      </c>
      <c r="M28">
        <f t="shared" si="6"/>
        <v>485</v>
      </c>
    </row>
    <row r="29" spans="1:13" x14ac:dyDescent="0.25">
      <c r="A29" t="s">
        <v>78</v>
      </c>
      <c r="B29">
        <f>B26</f>
        <v>198</v>
      </c>
      <c r="C29">
        <f t="shared" ref="C29:M29" si="7">C26</f>
        <v>140</v>
      </c>
      <c r="D29">
        <f t="shared" si="7"/>
        <v>170</v>
      </c>
      <c r="E29">
        <f t="shared" si="7"/>
        <v>166</v>
      </c>
      <c r="F29">
        <f t="shared" si="7"/>
        <v>179</v>
      </c>
      <c r="G29">
        <f t="shared" si="7"/>
        <v>176</v>
      </c>
      <c r="H29">
        <f t="shared" si="7"/>
        <v>153</v>
      </c>
      <c r="I29">
        <f t="shared" si="7"/>
        <v>182</v>
      </c>
      <c r="J29">
        <f t="shared" si="7"/>
        <v>161</v>
      </c>
      <c r="K29">
        <f t="shared" si="7"/>
        <v>186</v>
      </c>
      <c r="L29">
        <f t="shared" si="7"/>
        <v>183</v>
      </c>
      <c r="M29">
        <f t="shared" si="7"/>
        <v>157</v>
      </c>
    </row>
    <row r="31" spans="1:13" x14ac:dyDescent="0.25">
      <c r="A31" s="1" t="s">
        <v>81</v>
      </c>
      <c r="B31">
        <f>B28-B29</f>
        <v>342</v>
      </c>
      <c r="C31">
        <f t="shared" ref="C31:M31" si="8">C28-C29</f>
        <v>260</v>
      </c>
      <c r="D31">
        <f t="shared" si="8"/>
        <v>330</v>
      </c>
      <c r="E31">
        <f t="shared" si="8"/>
        <v>314</v>
      </c>
      <c r="F31">
        <f t="shared" si="8"/>
        <v>416</v>
      </c>
      <c r="G31">
        <f t="shared" si="8"/>
        <v>454</v>
      </c>
      <c r="H31">
        <f t="shared" si="8"/>
        <v>392</v>
      </c>
      <c r="I31">
        <f t="shared" si="8"/>
        <v>453</v>
      </c>
      <c r="J31">
        <f t="shared" si="8"/>
        <v>394</v>
      </c>
      <c r="K31">
        <f t="shared" si="8"/>
        <v>394</v>
      </c>
      <c r="L31">
        <f t="shared" si="8"/>
        <v>332</v>
      </c>
      <c r="M31">
        <f t="shared" si="8"/>
        <v>328</v>
      </c>
    </row>
    <row r="32" spans="1:13" x14ac:dyDescent="0.25">
      <c r="A32" t="s">
        <v>82</v>
      </c>
    </row>
    <row r="33" spans="1:13" x14ac:dyDescent="0.25">
      <c r="A33" t="s">
        <v>83</v>
      </c>
      <c r="B33">
        <f>B31-B32</f>
        <v>342</v>
      </c>
      <c r="C33">
        <f t="shared" ref="C33:M33" si="9">C31-C32</f>
        <v>260</v>
      </c>
      <c r="D33">
        <f t="shared" si="9"/>
        <v>330</v>
      </c>
      <c r="E33">
        <f t="shared" si="9"/>
        <v>314</v>
      </c>
      <c r="F33">
        <f t="shared" si="9"/>
        <v>416</v>
      </c>
      <c r="G33">
        <f t="shared" si="9"/>
        <v>454</v>
      </c>
      <c r="H33">
        <f t="shared" si="9"/>
        <v>392</v>
      </c>
      <c r="I33">
        <f t="shared" si="9"/>
        <v>453</v>
      </c>
      <c r="J33">
        <f t="shared" si="9"/>
        <v>394</v>
      </c>
      <c r="K33">
        <f t="shared" si="9"/>
        <v>394</v>
      </c>
      <c r="L33">
        <f t="shared" si="9"/>
        <v>332</v>
      </c>
      <c r="M33">
        <f t="shared" si="9"/>
        <v>328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16" sqref="C16"/>
    </sheetView>
  </sheetViews>
  <sheetFormatPr defaultColWidth="11" defaultRowHeight="15.75" x14ac:dyDescent="0.25"/>
  <cols>
    <col min="1" max="1" width="16" bestFit="1" customWidth="1"/>
    <col min="2" max="2" width="7.875" bestFit="1" customWidth="1"/>
    <col min="3" max="3" width="17.625" bestFit="1" customWidth="1"/>
    <col min="4" max="4" width="7.875" bestFit="1" customWidth="1"/>
  </cols>
  <sheetData>
    <row r="1" spans="1:4" x14ac:dyDescent="0.25">
      <c r="A1" s="35" t="s">
        <v>7</v>
      </c>
      <c r="B1" s="35"/>
      <c r="C1" s="35"/>
      <c r="D1" s="35"/>
    </row>
    <row r="2" spans="1:4" x14ac:dyDescent="0.25">
      <c r="A2" s="25" t="s">
        <v>93</v>
      </c>
      <c r="B2" s="25" t="s">
        <v>104</v>
      </c>
      <c r="C2" s="25" t="s">
        <v>94</v>
      </c>
      <c r="D2" s="25" t="s">
        <v>104</v>
      </c>
    </row>
    <row r="3" spans="1:4" x14ac:dyDescent="0.25">
      <c r="A3" s="26" t="s">
        <v>95</v>
      </c>
      <c r="B3" s="26">
        <f>'Income Statement Year 2 '!N11</f>
        <v>6460</v>
      </c>
      <c r="C3" s="26" t="s">
        <v>91</v>
      </c>
      <c r="D3" s="26">
        <f>'Income Statement Year 2 '!N19</f>
        <v>410</v>
      </c>
    </row>
    <row r="4" spans="1:4" x14ac:dyDescent="0.25">
      <c r="A4" s="26"/>
      <c r="B4" s="26"/>
      <c r="C4" s="26" t="s">
        <v>38</v>
      </c>
      <c r="D4" s="26">
        <f>'Income Statement Year 2 '!N20</f>
        <v>349</v>
      </c>
    </row>
    <row r="5" spans="1:4" x14ac:dyDescent="0.25">
      <c r="A5" s="26" t="s">
        <v>50</v>
      </c>
      <c r="B5" s="26">
        <f>'Cash Flow Year 2'!N14</f>
        <v>1292</v>
      </c>
      <c r="C5" s="26"/>
      <c r="D5" s="26"/>
    </row>
    <row r="6" spans="1:4" x14ac:dyDescent="0.25">
      <c r="A6" s="25" t="s">
        <v>100</v>
      </c>
      <c r="B6" s="26"/>
      <c r="C6" s="25" t="s">
        <v>98</v>
      </c>
      <c r="D6" s="26">
        <f>D3+D4</f>
        <v>759</v>
      </c>
    </row>
    <row r="7" spans="1:4" x14ac:dyDescent="0.25">
      <c r="A7" s="26" t="s">
        <v>97</v>
      </c>
      <c r="B7" s="26">
        <f>'Start Up Costs '!B7</f>
        <v>250</v>
      </c>
      <c r="C7" s="25" t="s">
        <v>99</v>
      </c>
      <c r="D7" s="26">
        <v>0</v>
      </c>
    </row>
    <row r="8" spans="1:4" x14ac:dyDescent="0.25">
      <c r="A8" s="26"/>
      <c r="B8" s="26"/>
      <c r="C8" s="26"/>
      <c r="D8" s="26"/>
    </row>
    <row r="9" spans="1:4" x14ac:dyDescent="0.25">
      <c r="A9" s="26"/>
      <c r="B9" s="26"/>
      <c r="C9" s="25" t="s">
        <v>101</v>
      </c>
      <c r="D9" s="26">
        <f>SUM(D3:D8)</f>
        <v>1518</v>
      </c>
    </row>
    <row r="10" spans="1:4" x14ac:dyDescent="0.25">
      <c r="A10" s="26"/>
      <c r="B10" s="26"/>
      <c r="C10" s="26"/>
      <c r="D10" s="26"/>
    </row>
    <row r="11" spans="1:4" x14ac:dyDescent="0.25">
      <c r="A11" s="26"/>
      <c r="B11" s="26"/>
      <c r="C11" s="25" t="s">
        <v>102</v>
      </c>
      <c r="D11" s="26">
        <f>B13-D9</f>
        <v>5192</v>
      </c>
    </row>
    <row r="12" spans="1:4" x14ac:dyDescent="0.25">
      <c r="A12" s="26"/>
      <c r="B12" s="26"/>
      <c r="C12" s="26"/>
      <c r="D12" s="26"/>
    </row>
    <row r="13" spans="1:4" x14ac:dyDescent="0.25">
      <c r="A13" s="25" t="s">
        <v>96</v>
      </c>
      <c r="B13" s="25">
        <f>SUM(B3,B4,B7)</f>
        <v>6710</v>
      </c>
      <c r="C13" s="25" t="s">
        <v>103</v>
      </c>
      <c r="D13" s="25">
        <f>SUM(D9:D11)</f>
        <v>6710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opLeftCell="B6" workbookViewId="0">
      <selection activeCell="B28" sqref="B28:M28"/>
    </sheetView>
  </sheetViews>
  <sheetFormatPr defaultColWidth="11" defaultRowHeight="15.75" x14ac:dyDescent="0.25"/>
  <cols>
    <col min="1" max="1" width="26" customWidth="1"/>
    <col min="14" max="14" width="12" bestFit="1" customWidth="1"/>
  </cols>
  <sheetData>
    <row r="1" spans="1:18" x14ac:dyDescent="0.25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8" x14ac:dyDescent="0.25">
      <c r="A2" s="2"/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</row>
    <row r="3" spans="1:18" x14ac:dyDescent="0.25"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P3" t="s">
        <v>89</v>
      </c>
      <c r="R3" s="21">
        <v>20</v>
      </c>
    </row>
    <row r="4" spans="1:18" x14ac:dyDescent="0.25">
      <c r="A4" s="1" t="s">
        <v>9</v>
      </c>
      <c r="P4" t="s">
        <v>86</v>
      </c>
      <c r="R4" s="21">
        <v>15</v>
      </c>
    </row>
    <row r="5" spans="1:18" x14ac:dyDescent="0.25">
      <c r="A5" t="s">
        <v>85</v>
      </c>
      <c r="B5" s="21">
        <f>B6*$R3</f>
        <v>140</v>
      </c>
      <c r="C5" s="21">
        <f t="shared" ref="C5:M5" si="0">C6*$R3</f>
        <v>160</v>
      </c>
      <c r="D5" s="21">
        <f t="shared" si="0"/>
        <v>120</v>
      </c>
      <c r="E5" s="21">
        <f t="shared" si="0"/>
        <v>180</v>
      </c>
      <c r="F5" s="21">
        <f t="shared" si="0"/>
        <v>160</v>
      </c>
      <c r="G5" s="21">
        <f t="shared" si="0"/>
        <v>180</v>
      </c>
      <c r="H5" s="21">
        <f t="shared" si="0"/>
        <v>140</v>
      </c>
      <c r="I5" s="21">
        <f t="shared" si="0"/>
        <v>120</v>
      </c>
      <c r="J5" s="21">
        <f t="shared" si="0"/>
        <v>160</v>
      </c>
      <c r="K5" s="21">
        <f t="shared" si="0"/>
        <v>140</v>
      </c>
      <c r="L5" s="21">
        <f t="shared" si="0"/>
        <v>160</v>
      </c>
      <c r="M5" s="21">
        <f t="shared" si="0"/>
        <v>120</v>
      </c>
      <c r="N5" s="21">
        <f>SUM(B5:M5)</f>
        <v>1780</v>
      </c>
      <c r="P5" t="s">
        <v>87</v>
      </c>
      <c r="R5" s="21">
        <v>40</v>
      </c>
    </row>
    <row r="6" spans="1:18" x14ac:dyDescent="0.25">
      <c r="A6" t="s">
        <v>88</v>
      </c>
      <c r="B6">
        <v>7</v>
      </c>
      <c r="C6">
        <v>8</v>
      </c>
      <c r="D6">
        <v>6</v>
      </c>
      <c r="E6">
        <v>9</v>
      </c>
      <c r="F6">
        <v>8</v>
      </c>
      <c r="G6">
        <v>9</v>
      </c>
      <c r="H6">
        <v>7</v>
      </c>
      <c r="I6">
        <v>6</v>
      </c>
      <c r="J6">
        <v>8</v>
      </c>
      <c r="K6">
        <v>7</v>
      </c>
      <c r="L6">
        <v>8</v>
      </c>
      <c r="M6">
        <v>6</v>
      </c>
      <c r="N6">
        <f t="shared" ref="N6:N28" si="1">SUM(B6:M6)</f>
        <v>89</v>
      </c>
      <c r="P6" t="s">
        <v>90</v>
      </c>
      <c r="R6" s="20">
        <v>0.2</v>
      </c>
    </row>
    <row r="7" spans="1:18" x14ac:dyDescent="0.25">
      <c r="A7" t="s">
        <v>86</v>
      </c>
      <c r="B7" s="21">
        <f>B8*$R4</f>
        <v>135</v>
      </c>
      <c r="C7" s="21">
        <f t="shared" ref="C7:M7" si="2">C8*$R4</f>
        <v>105</v>
      </c>
      <c r="D7" s="21">
        <f t="shared" si="2"/>
        <v>120</v>
      </c>
      <c r="E7" s="21">
        <f t="shared" si="2"/>
        <v>105</v>
      </c>
      <c r="F7" s="21">
        <f t="shared" si="2"/>
        <v>120</v>
      </c>
      <c r="G7" s="21">
        <f t="shared" si="2"/>
        <v>120</v>
      </c>
      <c r="H7" s="21">
        <f t="shared" si="2"/>
        <v>90</v>
      </c>
      <c r="I7" s="21">
        <f t="shared" si="2"/>
        <v>120</v>
      </c>
      <c r="J7" s="21">
        <f t="shared" si="2"/>
        <v>120</v>
      </c>
      <c r="K7" s="21">
        <f t="shared" si="2"/>
        <v>105</v>
      </c>
      <c r="L7" s="21">
        <f t="shared" si="2"/>
        <v>135</v>
      </c>
      <c r="M7" s="21">
        <f t="shared" si="2"/>
        <v>90</v>
      </c>
      <c r="N7" s="21">
        <f t="shared" si="1"/>
        <v>1365</v>
      </c>
    </row>
    <row r="8" spans="1:18" x14ac:dyDescent="0.25">
      <c r="A8" t="s">
        <v>88</v>
      </c>
      <c r="B8">
        <v>9</v>
      </c>
      <c r="C8">
        <v>7</v>
      </c>
      <c r="D8">
        <v>8</v>
      </c>
      <c r="E8">
        <v>7</v>
      </c>
      <c r="F8">
        <v>8</v>
      </c>
      <c r="G8">
        <v>8</v>
      </c>
      <c r="H8">
        <v>6</v>
      </c>
      <c r="I8">
        <v>8</v>
      </c>
      <c r="J8">
        <v>8</v>
      </c>
      <c r="K8">
        <v>7</v>
      </c>
      <c r="L8">
        <v>9</v>
      </c>
      <c r="M8">
        <v>6</v>
      </c>
      <c r="N8">
        <f t="shared" si="1"/>
        <v>91</v>
      </c>
    </row>
    <row r="9" spans="1:18" x14ac:dyDescent="0.25">
      <c r="A9" t="s">
        <v>87</v>
      </c>
      <c r="B9" s="21">
        <f>B10*$R5</f>
        <v>200</v>
      </c>
      <c r="C9" s="21">
        <f t="shared" ref="C9:M9" si="3">C10*$R5</f>
        <v>240</v>
      </c>
      <c r="D9" s="21">
        <f t="shared" si="3"/>
        <v>320</v>
      </c>
      <c r="E9" s="21">
        <f t="shared" si="3"/>
        <v>240</v>
      </c>
      <c r="F9" s="21">
        <f t="shared" si="3"/>
        <v>280</v>
      </c>
      <c r="G9" s="21">
        <f t="shared" si="3"/>
        <v>320</v>
      </c>
      <c r="H9" s="21">
        <f t="shared" si="3"/>
        <v>360</v>
      </c>
      <c r="I9" s="21">
        <f t="shared" si="3"/>
        <v>320</v>
      </c>
      <c r="J9" s="21">
        <f t="shared" si="3"/>
        <v>280</v>
      </c>
      <c r="K9" s="21">
        <f t="shared" si="3"/>
        <v>320</v>
      </c>
      <c r="L9" s="21">
        <f t="shared" si="3"/>
        <v>240</v>
      </c>
      <c r="M9" s="21">
        <f t="shared" si="3"/>
        <v>280</v>
      </c>
      <c r="N9" s="21">
        <f t="shared" si="1"/>
        <v>3400</v>
      </c>
    </row>
    <row r="10" spans="1:18" x14ac:dyDescent="0.25">
      <c r="A10" t="s">
        <v>88</v>
      </c>
      <c r="B10">
        <v>5</v>
      </c>
      <c r="C10">
        <v>6</v>
      </c>
      <c r="D10">
        <v>8</v>
      </c>
      <c r="E10">
        <v>6</v>
      </c>
      <c r="F10">
        <v>7</v>
      </c>
      <c r="G10">
        <v>8</v>
      </c>
      <c r="H10">
        <v>9</v>
      </c>
      <c r="I10">
        <v>8</v>
      </c>
      <c r="J10">
        <v>7</v>
      </c>
      <c r="K10">
        <v>8</v>
      </c>
      <c r="L10">
        <v>6</v>
      </c>
      <c r="M10">
        <v>7</v>
      </c>
      <c r="N10">
        <f t="shared" si="1"/>
        <v>85</v>
      </c>
    </row>
    <row r="11" spans="1:18" x14ac:dyDescent="0.25">
      <c r="A11" s="1" t="s">
        <v>54</v>
      </c>
      <c r="B11" s="21">
        <f>SUM(B5,B7,B9)</f>
        <v>475</v>
      </c>
      <c r="C11" s="21">
        <f t="shared" ref="C11:M11" si="4">SUM(C5,C7,C9)</f>
        <v>505</v>
      </c>
      <c r="D11" s="21">
        <f t="shared" si="4"/>
        <v>560</v>
      </c>
      <c r="E11" s="21">
        <f t="shared" si="4"/>
        <v>525</v>
      </c>
      <c r="F11" s="21">
        <f t="shared" si="4"/>
        <v>560</v>
      </c>
      <c r="G11" s="21">
        <f t="shared" si="4"/>
        <v>620</v>
      </c>
      <c r="H11" s="21">
        <f t="shared" si="4"/>
        <v>590</v>
      </c>
      <c r="I11" s="21">
        <f t="shared" si="4"/>
        <v>560</v>
      </c>
      <c r="J11" s="21">
        <f t="shared" si="4"/>
        <v>560</v>
      </c>
      <c r="K11" s="21">
        <f t="shared" si="4"/>
        <v>565</v>
      </c>
      <c r="L11" s="21">
        <f t="shared" si="4"/>
        <v>535</v>
      </c>
      <c r="M11" s="21">
        <f t="shared" si="4"/>
        <v>490</v>
      </c>
      <c r="N11" s="21">
        <f t="shared" si="1"/>
        <v>6545</v>
      </c>
    </row>
    <row r="12" spans="1:18" x14ac:dyDescent="0.25">
      <c r="A12" s="1" t="s">
        <v>50</v>
      </c>
      <c r="B12" s="21">
        <f>B11*$R6</f>
        <v>95</v>
      </c>
      <c r="C12" s="21">
        <f t="shared" ref="C12:M12" si="5">C11*$R6</f>
        <v>101</v>
      </c>
      <c r="D12" s="21">
        <f t="shared" si="5"/>
        <v>112</v>
      </c>
      <c r="E12" s="21">
        <f t="shared" si="5"/>
        <v>105</v>
      </c>
      <c r="F12" s="21">
        <f t="shared" si="5"/>
        <v>112</v>
      </c>
      <c r="G12" s="21">
        <f t="shared" si="5"/>
        <v>124</v>
      </c>
      <c r="H12" s="21">
        <f t="shared" si="5"/>
        <v>118</v>
      </c>
      <c r="I12" s="21">
        <f t="shared" si="5"/>
        <v>112</v>
      </c>
      <c r="J12" s="21">
        <f t="shared" si="5"/>
        <v>112</v>
      </c>
      <c r="K12" s="21">
        <f t="shared" si="5"/>
        <v>113</v>
      </c>
      <c r="L12" s="21">
        <f t="shared" si="5"/>
        <v>107</v>
      </c>
      <c r="M12" s="21">
        <f t="shared" si="5"/>
        <v>98</v>
      </c>
      <c r="N12" s="21">
        <f t="shared" si="1"/>
        <v>1309</v>
      </c>
    </row>
    <row r="13" spans="1:18" x14ac:dyDescent="0.25">
      <c r="N13" s="21"/>
    </row>
    <row r="14" spans="1:18" x14ac:dyDescent="0.25">
      <c r="A14" s="1" t="s">
        <v>56</v>
      </c>
      <c r="B14" s="21">
        <f>B11-B12</f>
        <v>380</v>
      </c>
      <c r="C14" s="21">
        <f t="shared" ref="C14:M14" si="6">C11-C12</f>
        <v>404</v>
      </c>
      <c r="D14" s="21">
        <f t="shared" si="6"/>
        <v>448</v>
      </c>
      <c r="E14" s="21">
        <f t="shared" si="6"/>
        <v>420</v>
      </c>
      <c r="F14" s="21">
        <f t="shared" si="6"/>
        <v>448</v>
      </c>
      <c r="G14" s="21">
        <f t="shared" si="6"/>
        <v>496</v>
      </c>
      <c r="H14" s="21">
        <f t="shared" si="6"/>
        <v>472</v>
      </c>
      <c r="I14" s="21">
        <f t="shared" si="6"/>
        <v>448</v>
      </c>
      <c r="J14" s="21">
        <f t="shared" si="6"/>
        <v>448</v>
      </c>
      <c r="K14" s="21">
        <f t="shared" si="6"/>
        <v>452</v>
      </c>
      <c r="L14" s="21">
        <f t="shared" si="6"/>
        <v>428</v>
      </c>
      <c r="M14" s="21">
        <f t="shared" si="6"/>
        <v>392</v>
      </c>
      <c r="N14" s="21">
        <f t="shared" si="1"/>
        <v>5236</v>
      </c>
    </row>
    <row r="15" spans="1:18" x14ac:dyDescent="0.25">
      <c r="N15" s="21"/>
    </row>
    <row r="16" spans="1:18" x14ac:dyDescent="0.25">
      <c r="A16" s="1" t="s">
        <v>55</v>
      </c>
      <c r="N16" s="21"/>
    </row>
    <row r="17" spans="1:14" x14ac:dyDescent="0.25">
      <c r="A17" t="s">
        <v>35</v>
      </c>
      <c r="N17" s="21"/>
    </row>
    <row r="18" spans="1:14" x14ac:dyDescent="0.25">
      <c r="A18" t="s">
        <v>36</v>
      </c>
      <c r="N18" s="21"/>
    </row>
    <row r="19" spans="1:14" x14ac:dyDescent="0.25">
      <c r="A19" s="21" t="s">
        <v>37</v>
      </c>
      <c r="B19" s="21">
        <v>50</v>
      </c>
      <c r="C19" s="21">
        <v>40</v>
      </c>
      <c r="D19" s="21">
        <v>40</v>
      </c>
      <c r="E19" s="22">
        <v>30</v>
      </c>
      <c r="F19" s="21">
        <v>30</v>
      </c>
      <c r="G19" s="21">
        <v>30</v>
      </c>
      <c r="H19" s="21">
        <v>20</v>
      </c>
      <c r="I19" s="21">
        <v>30</v>
      </c>
      <c r="J19" s="21">
        <v>30</v>
      </c>
      <c r="K19" s="21">
        <v>40</v>
      </c>
      <c r="L19" s="21">
        <v>40</v>
      </c>
      <c r="M19" s="21">
        <v>30</v>
      </c>
      <c r="N19" s="21">
        <f t="shared" si="1"/>
        <v>410</v>
      </c>
    </row>
    <row r="20" spans="1:14" x14ac:dyDescent="0.25">
      <c r="A20" s="21" t="s">
        <v>38</v>
      </c>
      <c r="B20" s="21">
        <v>40</v>
      </c>
      <c r="C20" s="21">
        <v>20</v>
      </c>
      <c r="D20" s="21">
        <v>30</v>
      </c>
      <c r="E20" s="21">
        <v>40</v>
      </c>
      <c r="F20" s="21">
        <v>30</v>
      </c>
      <c r="G20" s="21">
        <v>20</v>
      </c>
      <c r="H20" s="21">
        <v>24</v>
      </c>
      <c r="I20" s="21">
        <v>25</v>
      </c>
      <c r="J20" s="21">
        <v>20</v>
      </c>
      <c r="K20" s="21">
        <v>30</v>
      </c>
      <c r="L20" s="21">
        <v>40</v>
      </c>
      <c r="M20" s="21">
        <v>30</v>
      </c>
      <c r="N20" s="21">
        <f t="shared" si="1"/>
        <v>349</v>
      </c>
    </row>
    <row r="21" spans="1:14" x14ac:dyDescent="0.25">
      <c r="A21" s="21" t="s">
        <v>39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x14ac:dyDescent="0.25">
      <c r="A22" s="34" t="s">
        <v>40</v>
      </c>
      <c r="B22" s="34"/>
      <c r="C22" s="34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23"/>
      <c r="B23" s="23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x14ac:dyDescent="0.25">
      <c r="A24" s="24" t="s">
        <v>41</v>
      </c>
      <c r="B24" s="21">
        <f>SUM(B19:B20)</f>
        <v>90</v>
      </c>
      <c r="C24" s="21">
        <f t="shared" ref="C24:M24" si="7">SUM(C19:C20)</f>
        <v>60</v>
      </c>
      <c r="D24" s="21">
        <f t="shared" si="7"/>
        <v>70</v>
      </c>
      <c r="E24" s="21">
        <f t="shared" si="7"/>
        <v>70</v>
      </c>
      <c r="F24" s="21">
        <f t="shared" si="7"/>
        <v>60</v>
      </c>
      <c r="G24" s="21">
        <f t="shared" si="7"/>
        <v>50</v>
      </c>
      <c r="H24" s="21">
        <f t="shared" si="7"/>
        <v>44</v>
      </c>
      <c r="I24" s="21">
        <f t="shared" si="7"/>
        <v>55</v>
      </c>
      <c r="J24" s="21">
        <f t="shared" si="7"/>
        <v>50</v>
      </c>
      <c r="K24" s="21">
        <f t="shared" si="7"/>
        <v>70</v>
      </c>
      <c r="L24" s="21">
        <f t="shared" si="7"/>
        <v>80</v>
      </c>
      <c r="M24" s="21">
        <f t="shared" si="7"/>
        <v>60</v>
      </c>
      <c r="N24" s="21">
        <f t="shared" si="1"/>
        <v>759</v>
      </c>
    </row>
    <row r="25" spans="1:14" x14ac:dyDescent="0.25">
      <c r="A25" s="1"/>
      <c r="N25" s="21"/>
    </row>
    <row r="26" spans="1:14" x14ac:dyDescent="0.25">
      <c r="A26" s="1" t="s">
        <v>53</v>
      </c>
      <c r="B26" s="21">
        <f>B14-B24</f>
        <v>290</v>
      </c>
      <c r="C26" s="21">
        <f t="shared" ref="C26:M26" si="8">C14-C24</f>
        <v>344</v>
      </c>
      <c r="D26" s="21">
        <f t="shared" si="8"/>
        <v>378</v>
      </c>
      <c r="E26" s="21">
        <f t="shared" si="8"/>
        <v>350</v>
      </c>
      <c r="F26" s="21">
        <f t="shared" si="8"/>
        <v>388</v>
      </c>
      <c r="G26" s="21">
        <f t="shared" si="8"/>
        <v>446</v>
      </c>
      <c r="H26" s="21">
        <f t="shared" si="8"/>
        <v>428</v>
      </c>
      <c r="I26" s="21">
        <f t="shared" si="8"/>
        <v>393</v>
      </c>
      <c r="J26" s="21">
        <f t="shared" si="8"/>
        <v>398</v>
      </c>
      <c r="K26" s="21">
        <f t="shared" si="8"/>
        <v>382</v>
      </c>
      <c r="L26" s="21">
        <f t="shared" si="8"/>
        <v>348</v>
      </c>
      <c r="M26" s="21">
        <f t="shared" si="8"/>
        <v>332</v>
      </c>
      <c r="N26" s="21">
        <f t="shared" si="1"/>
        <v>4477</v>
      </c>
    </row>
    <row r="27" spans="1:14" x14ac:dyDescent="0.25">
      <c r="A27" t="s">
        <v>42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1"/>
    </row>
    <row r="28" spans="1:14" x14ac:dyDescent="0.25">
      <c r="A28" s="1" t="s">
        <v>43</v>
      </c>
      <c r="B28" s="21">
        <f>B26-B26*B27</f>
        <v>290</v>
      </c>
      <c r="C28" s="21">
        <f t="shared" ref="C28:M28" si="9">C26-C26*C27</f>
        <v>344</v>
      </c>
      <c r="D28" s="21">
        <f t="shared" si="9"/>
        <v>378</v>
      </c>
      <c r="E28" s="21">
        <f t="shared" si="9"/>
        <v>350</v>
      </c>
      <c r="F28" s="21">
        <f t="shared" si="9"/>
        <v>388</v>
      </c>
      <c r="G28" s="21">
        <f t="shared" si="9"/>
        <v>446</v>
      </c>
      <c r="H28" s="21">
        <f t="shared" si="9"/>
        <v>428</v>
      </c>
      <c r="I28" s="21">
        <f t="shared" si="9"/>
        <v>393</v>
      </c>
      <c r="J28" s="21">
        <f t="shared" si="9"/>
        <v>398</v>
      </c>
      <c r="K28" s="21">
        <f t="shared" si="9"/>
        <v>382</v>
      </c>
      <c r="L28" s="21">
        <f t="shared" si="9"/>
        <v>348</v>
      </c>
      <c r="M28" s="21">
        <f t="shared" si="9"/>
        <v>332</v>
      </c>
      <c r="N28" s="21">
        <f t="shared" si="1"/>
        <v>4477</v>
      </c>
    </row>
  </sheetData>
  <mergeCells count="1">
    <mergeCell ref="A22:C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="77" zoomScaleNormal="77" workbookViewId="0">
      <selection activeCell="M7" sqref="M7"/>
    </sheetView>
  </sheetViews>
  <sheetFormatPr defaultColWidth="11" defaultRowHeight="15.75" x14ac:dyDescent="0.25"/>
  <cols>
    <col min="1" max="1" width="36.625" customWidth="1"/>
  </cols>
  <sheetData>
    <row r="1" spans="1:14" x14ac:dyDescent="0.25">
      <c r="A1" s="1" t="s">
        <v>5</v>
      </c>
    </row>
    <row r="2" spans="1:14" x14ac:dyDescent="0.25">
      <c r="B2" s="19" t="s">
        <v>10</v>
      </c>
      <c r="C2" s="19" t="s">
        <v>11</v>
      </c>
      <c r="D2" s="19" t="s">
        <v>12</v>
      </c>
      <c r="E2" s="19" t="s">
        <v>13</v>
      </c>
      <c r="F2" s="19" t="s">
        <v>14</v>
      </c>
      <c r="G2" s="19" t="s">
        <v>15</v>
      </c>
      <c r="H2" s="19" t="s">
        <v>16</v>
      </c>
      <c r="I2" s="19" t="s">
        <v>17</v>
      </c>
      <c r="J2" s="19" t="s">
        <v>18</v>
      </c>
      <c r="K2" s="19" t="s">
        <v>19</v>
      </c>
      <c r="L2" s="19" t="s">
        <v>20</v>
      </c>
      <c r="M2" s="19" t="s">
        <v>21</v>
      </c>
    </row>
    <row r="3" spans="1:14" x14ac:dyDescent="0.25">
      <c r="A3" s="1" t="s">
        <v>66</v>
      </c>
      <c r="B3">
        <f>'Cash Flow Year 2'!M33</f>
        <v>328</v>
      </c>
      <c r="C3">
        <f>B33</f>
        <v>290</v>
      </c>
      <c r="D3">
        <f t="shared" ref="D3:M3" si="0">C33</f>
        <v>344</v>
      </c>
      <c r="E3">
        <f t="shared" si="0"/>
        <v>378</v>
      </c>
      <c r="F3">
        <f t="shared" si="0"/>
        <v>350</v>
      </c>
      <c r="G3">
        <f t="shared" si="0"/>
        <v>388</v>
      </c>
      <c r="H3">
        <f t="shared" si="0"/>
        <v>446</v>
      </c>
      <c r="I3">
        <f t="shared" si="0"/>
        <v>428</v>
      </c>
      <c r="J3">
        <f t="shared" si="0"/>
        <v>393</v>
      </c>
      <c r="K3">
        <f t="shared" si="0"/>
        <v>398</v>
      </c>
      <c r="L3">
        <f t="shared" si="0"/>
        <v>382</v>
      </c>
      <c r="M3">
        <f t="shared" si="0"/>
        <v>348</v>
      </c>
    </row>
    <row r="5" spans="1:14" x14ac:dyDescent="0.25">
      <c r="A5" s="1" t="s">
        <v>69</v>
      </c>
    </row>
    <row r="6" spans="1:14" x14ac:dyDescent="0.25">
      <c r="A6" t="s">
        <v>68</v>
      </c>
      <c r="B6" cm="1">
        <f t="array" ref="B6:M6">'Income Statement Year 3'!B11:M11</f>
        <v>475</v>
      </c>
      <c r="C6">
        <v>505</v>
      </c>
      <c r="D6">
        <v>560</v>
      </c>
      <c r="E6">
        <v>525</v>
      </c>
      <c r="F6">
        <v>560</v>
      </c>
      <c r="G6">
        <v>620</v>
      </c>
      <c r="H6">
        <v>590</v>
      </c>
      <c r="I6">
        <v>560</v>
      </c>
      <c r="J6">
        <v>560</v>
      </c>
      <c r="K6">
        <v>565</v>
      </c>
      <c r="L6">
        <v>535</v>
      </c>
      <c r="M6">
        <v>490</v>
      </c>
    </row>
    <row r="7" spans="1:14" x14ac:dyDescent="0.25">
      <c r="A7" t="s">
        <v>67</v>
      </c>
    </row>
    <row r="9" spans="1:14" x14ac:dyDescent="0.25">
      <c r="A9" s="1" t="s">
        <v>70</v>
      </c>
      <c r="B9">
        <f>B6+B7</f>
        <v>475</v>
      </c>
      <c r="C9">
        <f t="shared" ref="C9:M9" si="1">C6+C7</f>
        <v>505</v>
      </c>
      <c r="D9">
        <f t="shared" si="1"/>
        <v>560</v>
      </c>
      <c r="E9">
        <f t="shared" si="1"/>
        <v>525</v>
      </c>
      <c r="F9">
        <f t="shared" si="1"/>
        <v>560</v>
      </c>
      <c r="G9">
        <f t="shared" si="1"/>
        <v>620</v>
      </c>
      <c r="H9">
        <f t="shared" si="1"/>
        <v>590</v>
      </c>
      <c r="I9">
        <f t="shared" si="1"/>
        <v>560</v>
      </c>
      <c r="J9">
        <f t="shared" si="1"/>
        <v>560</v>
      </c>
      <c r="K9">
        <f t="shared" si="1"/>
        <v>565</v>
      </c>
      <c r="L9">
        <f t="shared" si="1"/>
        <v>535</v>
      </c>
      <c r="M9">
        <f t="shared" si="1"/>
        <v>490</v>
      </c>
    </row>
    <row r="10" spans="1:14" x14ac:dyDescent="0.25">
      <c r="A10" s="1"/>
    </row>
    <row r="11" spans="1:14" x14ac:dyDescent="0.25">
      <c r="A11" s="1" t="s">
        <v>79</v>
      </c>
      <c r="B11">
        <f>B3+B9</f>
        <v>803</v>
      </c>
      <c r="C11">
        <f t="shared" ref="C11:M11" si="2">C3+C9</f>
        <v>795</v>
      </c>
      <c r="D11">
        <f t="shared" si="2"/>
        <v>904</v>
      </c>
      <c r="E11">
        <f t="shared" si="2"/>
        <v>903</v>
      </c>
      <c r="F11">
        <f t="shared" si="2"/>
        <v>910</v>
      </c>
      <c r="G11">
        <f t="shared" si="2"/>
        <v>1008</v>
      </c>
      <c r="H11">
        <f t="shared" si="2"/>
        <v>1036</v>
      </c>
      <c r="I11">
        <f t="shared" si="2"/>
        <v>988</v>
      </c>
      <c r="J11">
        <f t="shared" si="2"/>
        <v>953</v>
      </c>
      <c r="K11">
        <f t="shared" si="2"/>
        <v>963</v>
      </c>
      <c r="L11">
        <f t="shared" si="2"/>
        <v>917</v>
      </c>
      <c r="M11">
        <f t="shared" si="2"/>
        <v>838</v>
      </c>
    </row>
    <row r="13" spans="1:14" x14ac:dyDescent="0.25">
      <c r="A13" s="1" t="s">
        <v>71</v>
      </c>
    </row>
    <row r="14" spans="1:14" x14ac:dyDescent="0.25">
      <c r="A14" t="s">
        <v>50</v>
      </c>
      <c r="B14" cm="1">
        <f t="array" ref="B14:M14">'Income Statement Year 3'!B12:M12</f>
        <v>95</v>
      </c>
      <c r="C14">
        <v>101</v>
      </c>
      <c r="D14">
        <v>112</v>
      </c>
      <c r="E14">
        <v>105</v>
      </c>
      <c r="F14">
        <v>112</v>
      </c>
      <c r="G14">
        <v>124</v>
      </c>
      <c r="H14">
        <v>118</v>
      </c>
      <c r="I14">
        <v>112</v>
      </c>
      <c r="J14">
        <v>112</v>
      </c>
      <c r="K14">
        <v>113</v>
      </c>
      <c r="L14">
        <v>107</v>
      </c>
      <c r="M14">
        <v>98</v>
      </c>
      <c r="N14">
        <f>SUM(B14:M14)</f>
        <v>1309</v>
      </c>
    </row>
    <row r="15" spans="1:14" hidden="1" x14ac:dyDescent="0.25"/>
    <row r="16" spans="1:14" x14ac:dyDescent="0.25">
      <c r="A16" s="11" t="s">
        <v>75</v>
      </c>
      <c r="B16">
        <f>B14+B15</f>
        <v>95</v>
      </c>
      <c r="C16">
        <f t="shared" ref="C16:M16" si="3">C14+C15</f>
        <v>101</v>
      </c>
      <c r="D16">
        <f t="shared" si="3"/>
        <v>112</v>
      </c>
      <c r="E16">
        <f t="shared" si="3"/>
        <v>105</v>
      </c>
      <c r="F16">
        <f t="shared" si="3"/>
        <v>112</v>
      </c>
      <c r="G16">
        <f t="shared" si="3"/>
        <v>124</v>
      </c>
      <c r="H16">
        <f t="shared" si="3"/>
        <v>118</v>
      </c>
      <c r="I16">
        <f t="shared" si="3"/>
        <v>112</v>
      </c>
      <c r="J16">
        <f t="shared" si="3"/>
        <v>112</v>
      </c>
      <c r="K16">
        <f t="shared" si="3"/>
        <v>113</v>
      </c>
      <c r="L16">
        <f t="shared" si="3"/>
        <v>107</v>
      </c>
      <c r="M16">
        <f t="shared" si="3"/>
        <v>98</v>
      </c>
    </row>
    <row r="17" spans="1:13" x14ac:dyDescent="0.25">
      <c r="A17" s="11"/>
    </row>
    <row r="18" spans="1:13" x14ac:dyDescent="0.25">
      <c r="A18" s="1" t="s">
        <v>72</v>
      </c>
    </row>
    <row r="19" spans="1:13" x14ac:dyDescent="0.25">
      <c r="A19" t="s">
        <v>73</v>
      </c>
    </row>
    <row r="20" spans="1:13" x14ac:dyDescent="0.25">
      <c r="A20" t="s">
        <v>91</v>
      </c>
      <c r="B20" cm="1">
        <f t="array" ref="B20:M20">'Income Statement Year 3'!B19:M19</f>
        <v>50</v>
      </c>
      <c r="C20">
        <v>40</v>
      </c>
      <c r="D20">
        <v>40</v>
      </c>
      <c r="E20">
        <v>30</v>
      </c>
      <c r="F20">
        <v>30</v>
      </c>
      <c r="G20">
        <v>30</v>
      </c>
      <c r="H20">
        <v>20</v>
      </c>
      <c r="I20">
        <v>30</v>
      </c>
      <c r="J20">
        <v>30</v>
      </c>
      <c r="K20">
        <v>40</v>
      </c>
      <c r="L20">
        <v>40</v>
      </c>
      <c r="M20">
        <v>30</v>
      </c>
    </row>
    <row r="21" spans="1:13" x14ac:dyDescent="0.25">
      <c r="A21" t="s">
        <v>92</v>
      </c>
      <c r="B21" cm="1">
        <f t="array" ref="B21:M21">'Income Statement Year 3'!B20:M20</f>
        <v>40</v>
      </c>
      <c r="C21">
        <v>20</v>
      </c>
      <c r="D21">
        <v>30</v>
      </c>
      <c r="E21">
        <v>40</v>
      </c>
      <c r="F21">
        <v>30</v>
      </c>
      <c r="G21">
        <v>20</v>
      </c>
      <c r="H21">
        <v>24</v>
      </c>
      <c r="I21">
        <v>25</v>
      </c>
      <c r="J21">
        <v>20</v>
      </c>
      <c r="K21">
        <v>30</v>
      </c>
      <c r="L21">
        <v>40</v>
      </c>
      <c r="M21">
        <v>30</v>
      </c>
    </row>
    <row r="23" spans="1:13" x14ac:dyDescent="0.25">
      <c r="A23" s="11" t="s">
        <v>74</v>
      </c>
      <c r="B23">
        <f>SUM(B19:B21)</f>
        <v>90</v>
      </c>
      <c r="C23">
        <f t="shared" ref="C23:M23" si="4">SUM(C19:C21)</f>
        <v>60</v>
      </c>
      <c r="D23">
        <f t="shared" si="4"/>
        <v>70</v>
      </c>
      <c r="E23">
        <f t="shared" si="4"/>
        <v>70</v>
      </c>
      <c r="F23">
        <f t="shared" si="4"/>
        <v>60</v>
      </c>
      <c r="G23">
        <f t="shared" si="4"/>
        <v>50</v>
      </c>
      <c r="H23">
        <f t="shared" si="4"/>
        <v>44</v>
      </c>
      <c r="I23">
        <f t="shared" si="4"/>
        <v>55</v>
      </c>
      <c r="J23">
        <f t="shared" si="4"/>
        <v>50</v>
      </c>
      <c r="K23">
        <f t="shared" si="4"/>
        <v>70</v>
      </c>
      <c r="L23">
        <f t="shared" si="4"/>
        <v>80</v>
      </c>
      <c r="M23">
        <f t="shared" si="4"/>
        <v>60</v>
      </c>
    </row>
    <row r="25" spans="1:13" hidden="1" x14ac:dyDescent="0.25"/>
    <row r="26" spans="1:13" x14ac:dyDescent="0.25">
      <c r="A26" s="1" t="s">
        <v>76</v>
      </c>
      <c r="B26">
        <f>B16+B23</f>
        <v>185</v>
      </c>
      <c r="C26">
        <f t="shared" ref="C26:M26" si="5">C16+C23</f>
        <v>161</v>
      </c>
      <c r="D26">
        <f t="shared" si="5"/>
        <v>182</v>
      </c>
      <c r="E26">
        <f t="shared" si="5"/>
        <v>175</v>
      </c>
      <c r="F26">
        <f t="shared" si="5"/>
        <v>172</v>
      </c>
      <c r="G26">
        <f t="shared" si="5"/>
        <v>174</v>
      </c>
      <c r="H26">
        <f t="shared" si="5"/>
        <v>162</v>
      </c>
      <c r="I26">
        <f t="shared" si="5"/>
        <v>167</v>
      </c>
      <c r="J26">
        <f t="shared" si="5"/>
        <v>162</v>
      </c>
      <c r="K26">
        <f t="shared" si="5"/>
        <v>183</v>
      </c>
      <c r="L26">
        <f t="shared" si="5"/>
        <v>187</v>
      </c>
      <c r="M26">
        <f t="shared" si="5"/>
        <v>158</v>
      </c>
    </row>
    <row r="28" spans="1:13" x14ac:dyDescent="0.25">
      <c r="A28" t="s">
        <v>77</v>
      </c>
      <c r="B28">
        <f>B9</f>
        <v>475</v>
      </c>
      <c r="C28">
        <f t="shared" ref="C28:M28" si="6">C9</f>
        <v>505</v>
      </c>
      <c r="D28">
        <f t="shared" si="6"/>
        <v>560</v>
      </c>
      <c r="E28">
        <f t="shared" si="6"/>
        <v>525</v>
      </c>
      <c r="F28">
        <f t="shared" si="6"/>
        <v>560</v>
      </c>
      <c r="G28">
        <f t="shared" si="6"/>
        <v>620</v>
      </c>
      <c r="H28">
        <f t="shared" si="6"/>
        <v>590</v>
      </c>
      <c r="I28">
        <f t="shared" si="6"/>
        <v>560</v>
      </c>
      <c r="J28">
        <f t="shared" si="6"/>
        <v>560</v>
      </c>
      <c r="K28">
        <f t="shared" si="6"/>
        <v>565</v>
      </c>
      <c r="L28">
        <f t="shared" si="6"/>
        <v>535</v>
      </c>
      <c r="M28">
        <f t="shared" si="6"/>
        <v>490</v>
      </c>
    </row>
    <row r="29" spans="1:13" x14ac:dyDescent="0.25">
      <c r="A29" t="s">
        <v>78</v>
      </c>
      <c r="B29">
        <f>B26</f>
        <v>185</v>
      </c>
      <c r="C29">
        <f t="shared" ref="C29:M29" si="7">C26</f>
        <v>161</v>
      </c>
      <c r="D29">
        <f t="shared" si="7"/>
        <v>182</v>
      </c>
      <c r="E29">
        <f t="shared" si="7"/>
        <v>175</v>
      </c>
      <c r="F29">
        <f t="shared" si="7"/>
        <v>172</v>
      </c>
      <c r="G29">
        <f t="shared" si="7"/>
        <v>174</v>
      </c>
      <c r="H29">
        <f t="shared" si="7"/>
        <v>162</v>
      </c>
      <c r="I29">
        <f t="shared" si="7"/>
        <v>167</v>
      </c>
      <c r="J29">
        <f t="shared" si="7"/>
        <v>162</v>
      </c>
      <c r="K29">
        <f t="shared" si="7"/>
        <v>183</v>
      </c>
      <c r="L29">
        <f t="shared" si="7"/>
        <v>187</v>
      </c>
      <c r="M29">
        <f t="shared" si="7"/>
        <v>158</v>
      </c>
    </row>
    <row r="31" spans="1:13" x14ac:dyDescent="0.25">
      <c r="A31" s="1" t="s">
        <v>81</v>
      </c>
      <c r="B31">
        <f>B28-B29</f>
        <v>290</v>
      </c>
      <c r="C31">
        <f t="shared" ref="C31:M31" si="8">C28-C29</f>
        <v>344</v>
      </c>
      <c r="D31">
        <f t="shared" si="8"/>
        <v>378</v>
      </c>
      <c r="E31">
        <f t="shared" si="8"/>
        <v>350</v>
      </c>
      <c r="F31">
        <f t="shared" si="8"/>
        <v>388</v>
      </c>
      <c r="G31">
        <f t="shared" si="8"/>
        <v>446</v>
      </c>
      <c r="H31">
        <f t="shared" si="8"/>
        <v>428</v>
      </c>
      <c r="I31">
        <f t="shared" si="8"/>
        <v>393</v>
      </c>
      <c r="J31">
        <f t="shared" si="8"/>
        <v>398</v>
      </c>
      <c r="K31">
        <f t="shared" si="8"/>
        <v>382</v>
      </c>
      <c r="L31">
        <f t="shared" si="8"/>
        <v>348</v>
      </c>
      <c r="M31">
        <f t="shared" si="8"/>
        <v>332</v>
      </c>
    </row>
    <row r="32" spans="1:13" x14ac:dyDescent="0.25">
      <c r="A32" t="s">
        <v>82</v>
      </c>
    </row>
    <row r="33" spans="1:13" x14ac:dyDescent="0.25">
      <c r="A33" t="s">
        <v>83</v>
      </c>
      <c r="B33">
        <f>B31-B32</f>
        <v>290</v>
      </c>
      <c r="C33">
        <f t="shared" ref="C33:M33" si="9">C31-C32</f>
        <v>344</v>
      </c>
      <c r="D33">
        <f t="shared" si="9"/>
        <v>378</v>
      </c>
      <c r="E33">
        <f t="shared" si="9"/>
        <v>350</v>
      </c>
      <c r="F33">
        <f t="shared" si="9"/>
        <v>388</v>
      </c>
      <c r="G33">
        <f t="shared" si="9"/>
        <v>446</v>
      </c>
      <c r="H33">
        <f t="shared" si="9"/>
        <v>428</v>
      </c>
      <c r="I33">
        <f t="shared" si="9"/>
        <v>393</v>
      </c>
      <c r="J33">
        <f t="shared" si="9"/>
        <v>398</v>
      </c>
      <c r="K33">
        <f t="shared" si="9"/>
        <v>382</v>
      </c>
      <c r="L33">
        <f t="shared" si="9"/>
        <v>348</v>
      </c>
      <c r="M33">
        <f t="shared" si="9"/>
        <v>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Start Up Costs </vt:lpstr>
      <vt:lpstr>Income Statement Year 1 </vt:lpstr>
      <vt:lpstr>Cash Flow Year 1 </vt:lpstr>
      <vt:lpstr>Balance Sheet Year 1 </vt:lpstr>
      <vt:lpstr>Income Statement Year 2 </vt:lpstr>
      <vt:lpstr>Cash Flow Year 2</vt:lpstr>
      <vt:lpstr>Balance Sheet Year 2 </vt:lpstr>
      <vt:lpstr>Income Statement Year 3</vt:lpstr>
      <vt:lpstr>Cash Flow Year 3</vt:lpstr>
      <vt:lpstr>Balance Sheet Year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2022-03-19T15:50:25Z</dcterms:created>
  <dcterms:modified xsi:type="dcterms:W3CDTF">2025-04-08T18:19:00Z</dcterms:modified>
</cp:coreProperties>
</file>